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.ganyukov\Desktop\Договора\2020\Клининг\АТМОСФЕРА\"/>
    </mc:Choice>
  </mc:AlternateContent>
  <bookViews>
    <workbookView xWindow="0" yWindow="0" windowWidth="24000" windowHeight="10320"/>
  </bookViews>
  <sheets>
    <sheet name="чистовой" sheetId="2" r:id="rId1"/>
  </sheets>
  <definedNames>
    <definedName name="ндс">чистовой!#REF!</definedName>
    <definedName name="_xlnm.Print_Area" localSheetId="0">чистовой!$A$1:$H$179</definedName>
    <definedName name="пк">чистовой!#REF!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2" i="2" l="1"/>
  <c r="D63" i="2"/>
  <c r="D37" i="2"/>
  <c r="H150" i="2" l="1"/>
  <c r="G150" i="2"/>
  <c r="D32" i="2"/>
  <c r="D34" i="2"/>
  <c r="D35" i="2"/>
  <c r="D69" i="2"/>
  <c r="D70" i="2"/>
  <c r="D161" i="2"/>
  <c r="G54" i="2" l="1"/>
  <c r="G77" i="2"/>
  <c r="H177" i="2"/>
  <c r="G135" i="2"/>
  <c r="H105" i="2"/>
  <c r="G91" i="2"/>
  <c r="H54" i="2"/>
  <c r="H91" i="2"/>
  <c r="H77" i="2"/>
  <c r="H135" i="2"/>
  <c r="G105" i="2"/>
  <c r="G177" i="2"/>
  <c r="G40" i="2"/>
  <c r="H40" i="2"/>
  <c r="G178" i="2" l="1"/>
  <c r="H178" i="2"/>
</calcChain>
</file>

<file path=xl/sharedStrings.xml><?xml version="1.0" encoding="utf-8"?>
<sst xmlns="http://schemas.openxmlformats.org/spreadsheetml/2006/main" count="316" uniqueCount="131">
  <si>
    <t>Стилобат с автостоянкой на 690 м/м</t>
  </si>
  <si>
    <t>1</t>
  </si>
  <si>
    <t>м2</t>
  </si>
  <si>
    <t>2</t>
  </si>
  <si>
    <t>Очистка территории от случайного мусора</t>
  </si>
  <si>
    <t>шт.</t>
  </si>
  <si>
    <t>Общественный туалет</t>
  </si>
  <si>
    <t>Дороги с асфальтовым покрытием и дороги с покрытием брусчаткой</t>
  </si>
  <si>
    <t>Тротуары и лестницы с покрытием брусчаткой, пандусы</t>
  </si>
  <si>
    <t>Урны</t>
  </si>
  <si>
    <t>урн</t>
  </si>
  <si>
    <t>Лавочки</t>
  </si>
  <si>
    <t>Протирка лавочек</t>
  </si>
  <si>
    <t>Контейнеры ТБО</t>
  </si>
  <si>
    <t>Фасады</t>
  </si>
  <si>
    <t>Мойка фасадов зданий (с применением подъемника) - 83% от общего объема</t>
  </si>
  <si>
    <t>Мойка фасадов зданий (с земли, лестниц) - 17% общего объема</t>
  </si>
  <si>
    <t>1 шт</t>
  </si>
  <si>
    <t>Раздел 2. Уборка, сбор, вывоз снега +540</t>
  </si>
  <si>
    <t>Территория</t>
  </si>
  <si>
    <t>Погрузка снега и скола в автосамосвалы погрузчиками</t>
  </si>
  <si>
    <t>т</t>
  </si>
  <si>
    <t>Посыпка территорий противогололедными материалами (механизированным способом)</t>
  </si>
  <si>
    <t>Дороги с бетонным покрытием и дороги с покрытием брусчаткой</t>
  </si>
  <si>
    <t>Мойка фасадов зданий (с применением подъемника) - 83% общего объема</t>
  </si>
  <si>
    <t>Парковка</t>
  </si>
  <si>
    <t>Раздел 5. Уборка, сбор, вывоз снега с отм.+960</t>
  </si>
  <si>
    <t>Раздел 6. Зеленые насаждения на отм. +540</t>
  </si>
  <si>
    <t>Стрижка живой изгороди</t>
  </si>
  <si>
    <t>Прополка газонов</t>
  </si>
  <si>
    <t>Аэрация газонов и скарификация газонов механизированным способом с помощью вертикуттера</t>
  </si>
  <si>
    <t>Сброс снега с деревьев и кустарников</t>
  </si>
  <si>
    <t>Итого по разделу:</t>
  </si>
  <si>
    <t>Опустошение мусорных контейнеров 0,24 м3 (на постоянной основе в течение суток)</t>
  </si>
  <si>
    <t>Отмывка трудновыводимых пятен на твердых покрытиях</t>
  </si>
  <si>
    <t>Твердые покрытия</t>
  </si>
  <si>
    <t>Отлов бродячих животных</t>
  </si>
  <si>
    <t>Кровля, выступающие элементы зданий, въездное и выездное КПП</t>
  </si>
  <si>
    <t>Уборка снега на ширину 1,5 м, удаление наледи, сосулей</t>
  </si>
  <si>
    <t xml:space="preserve">Сдвижка и подметание снега при снегопаде на придомовой территории с усовершенствованным покрытием </t>
  </si>
  <si>
    <t>Перекидывание снега от места разгрузки в снегоплавильную установку</t>
  </si>
  <si>
    <t>Очистка территории с усовершенствованным покрытием от наледи без обработки противогололедными реагентами</t>
  </si>
  <si>
    <t>№ 
п/п</t>
  </si>
  <si>
    <t>Объем</t>
  </si>
  <si>
    <t>Наименование услуг, затрат</t>
  </si>
  <si>
    <t>Ед.изм</t>
  </si>
  <si>
    <t>Стилобат с автостоянкой на79 м/м (под АО №7)</t>
  </si>
  <si>
    <t>Протирка лавочек (на постоянной основе в течение суток)</t>
  </si>
  <si>
    <t>Полив деревьев из шланга поливомоечной машины (10 л/м2)</t>
  </si>
  <si>
    <t>Полив кустарников из шланга поливомоечной машины (10 л/м2)</t>
  </si>
  <si>
    <t>Полив газонов из шланга поливомоечной машины (10 л/м2)</t>
  </si>
  <si>
    <t>Посыпка территорий противогололедными материалами (вручную)</t>
  </si>
  <si>
    <t>Уборка (с учетом замены расходных материалов) на постоянной основе с ведением чек-листов</t>
  </si>
  <si>
    <t>Сдвигание свежевыпавшего снега в валы или кучи дорожной комбинированной машиной (с учетом одновременной работы 2 КДМ)</t>
  </si>
  <si>
    <t>Срезание и сдвигание снега минипогрузчиком (с учетом одновременной работы 7 минипогрузчиков)</t>
  </si>
  <si>
    <t>ИТОГО:</t>
  </si>
  <si>
    <t>Расчет стоимости услуг</t>
  </si>
  <si>
    <t>Мойка спусков в подземную парковку</t>
  </si>
  <si>
    <t>Мойка и поддержание чистоты спусков,  в подземную парковку на станции высадки (на ежечасной основе)</t>
  </si>
  <si>
    <t>Обработка фунгицидами деревьев и кустарников (Абига Пик (40-50г/10л ))</t>
  </si>
  <si>
    <t>Стрижка газона триммером с последующим сбором травы</t>
  </si>
  <si>
    <t>Стрижка газона газонокосилкой оснащенной мешком для сбора травы</t>
  </si>
  <si>
    <t>Обработка фунгицидами газонов (преимущественно: Аканто Плюс)</t>
  </si>
  <si>
    <t>Обработка гербицидами газонов для борьбы с сорняками (преимущественно Лонтрел Гранд)</t>
  </si>
  <si>
    <t>Дезинсекция от саранчи (Преимущественно препарат Командор)</t>
  </si>
  <si>
    <t>Обработка гербицидами газонов для борьбы с сорняками (преимущественно Лонтрел Гранд расход 3 гр на 10 л на 100 м2)</t>
  </si>
  <si>
    <t>Подкормка газонов минеральными удобрениями (25 гр/1 м2) (преимущественно: аммиачная селитра)</t>
  </si>
  <si>
    <t>Подкормка деревьев и кустарников минеральными удобрениями (30-40 гр. на одно дерево, 20 гр. на один кустарник) (преимущественно: нитроаммофоска)</t>
  </si>
  <si>
    <t>Санитарная обрезка платанов</t>
  </si>
  <si>
    <t>Обработка фунгицидами деревьев и кустарников (преимущественно: Абига Пик)</t>
  </si>
  <si>
    <t>Удаление сорняков вручную- прополка газона, цветника</t>
  </si>
  <si>
    <t>Подкормка газонов и цветника минеральными удобрениями (25 гр/1 м2) (преимущественно: мочевина)</t>
  </si>
  <si>
    <t>Крытая парковка</t>
  </si>
  <si>
    <t>Раздел 7. Садово-парковая зона "Поле Чудес"</t>
  </si>
  <si>
    <t>Раздел 8. Зеленые насаждения на отм +960</t>
  </si>
  <si>
    <t>Аэрация и скарификация газонов механизированным способом с помощью вертикуттера</t>
  </si>
  <si>
    <t>м. пог.</t>
  </si>
  <si>
    <t>Посадка деревьев (Подготовка стандартных посадочных мест вручную для деревьев и кустарников с круглым комом земли размером: 0,5x0,4 м с добавлением растительной земли до 25%)</t>
  </si>
  <si>
    <t>Реконструкция газонов после зимнего периода (уборка камней, несение плодородного слоя грунта 3 см, Посев газонной травосмеси 40 гр / м2)</t>
  </si>
  <si>
    <t>Сбор случайного мусора (на постоянной основе в т.ч. сбор и уборка строительного мусора)</t>
  </si>
  <si>
    <t>Сбор случайного мусора (на постояннойоснове в т.ч. сбор и уборка строительного мусора)</t>
  </si>
  <si>
    <t>Вывоз снега, льда и др. мусора в черте курорта автосамосвалами: снега мокрого, слежавшегося</t>
  </si>
  <si>
    <t>Срезание и сдвигание снега минипогрузчиком (с учетом одновременной работы 5 минипогрузчиков)</t>
  </si>
  <si>
    <r>
      <t>Периодичность (</t>
    </r>
    <r>
      <rPr>
        <b/>
        <i/>
        <sz val="12"/>
        <color theme="1"/>
        <rFont val="Times New Roman"/>
        <family val="1"/>
        <charset val="204"/>
      </rPr>
      <t>в соответствии с графиком периодичности</t>
    </r>
    <r>
      <rPr>
        <b/>
        <sz val="12"/>
        <color theme="1"/>
        <rFont val="Times New Roman"/>
        <family val="1"/>
        <charset val="204"/>
      </rPr>
      <t>)</t>
    </r>
  </si>
  <si>
    <t xml:space="preserve">Отлов бродячих животных </t>
  </si>
  <si>
    <t>Полив вазонов с деревьями и цветами, а именно: цветочницы на столбах освещения, вазоны коричневые с кленом, белые вазоны "Ананас", коричневые квадратные вазоны. (10 л/единицу)</t>
  </si>
  <si>
    <t>Реставрация газона (внесение земли 15-20 см, внесение семян, укрытие агроспаном)</t>
  </si>
  <si>
    <t>Мойка полов подземных автостоянок с применением поломоечной машины</t>
  </si>
  <si>
    <t>Мойка и поддержание чистоты спусков,  в подземную парковку (на постоянной основе) в т.ч. 7 аппартамент</t>
  </si>
  <si>
    <t>Мойка террас со стороны реки вдоль 21, 36, 39, 40 гостиниц</t>
  </si>
  <si>
    <t xml:space="preserve">Мойка наземных спусков в технические помещения </t>
  </si>
  <si>
    <t>Отмывка брусчатого покрытия аппаратами высокого давления</t>
  </si>
  <si>
    <t>Отмывка плесени с декоративных фасадов зданий</t>
  </si>
  <si>
    <t>Удаление травы с твердых покрытий</t>
  </si>
  <si>
    <t>Очистка, протирка урн от мусора (на постоянной основе в течение суток)</t>
  </si>
  <si>
    <t>Механизированная уборка с применением вакуумных оборочных машин</t>
  </si>
  <si>
    <t>Раздел 4. Уборка  на период проведения мероприятия "Гастрит 2020"</t>
  </si>
  <si>
    <t>Санитарная и формовочная обрезка деревьев и кустарников</t>
  </si>
  <si>
    <t>Очистка хвойных деревьев от сухой хвои</t>
  </si>
  <si>
    <t>Обвязка хвойных и лиственных растений для сохранения целостности  (бечевкой) с установкой растяжек. Снятие обвязки весной.</t>
  </si>
  <si>
    <t>Рыхление и перекопка приствольных кругов деревьев</t>
  </si>
  <si>
    <t>Полив цветников</t>
  </si>
  <si>
    <t>Прополка цветников, сбор отцветших растений</t>
  </si>
  <si>
    <t>Обработка растений инсектицидами (преимущественно Фуфанон)</t>
  </si>
  <si>
    <t>Внесение торфа, либо плодородного слоя земли в цветники</t>
  </si>
  <si>
    <r>
      <t xml:space="preserve">Подкормка </t>
    </r>
    <r>
      <rPr>
        <b/>
        <sz val="12"/>
        <rFont val="Times New Roman"/>
        <family val="1"/>
        <charset val="204"/>
      </rPr>
      <t>газонов и цветников</t>
    </r>
    <r>
      <rPr>
        <sz val="12"/>
        <rFont val="Times New Roman"/>
        <family val="1"/>
        <charset val="204"/>
      </rPr>
      <t xml:space="preserve"> минеральными удобрениями (25 гр/1 м2) (преимущественно: аммиачная селитра)</t>
    </r>
  </si>
  <si>
    <t>Покос разделительной полосы</t>
  </si>
  <si>
    <t>Прополка газона вручную</t>
  </si>
  <si>
    <t>Стрижка газона газонокосилкой</t>
  </si>
  <si>
    <t xml:space="preserve">Дезинсекция территории (от саранчи) </t>
  </si>
  <si>
    <t>Формовочная обрезка деревьев и кустарников</t>
  </si>
  <si>
    <t>Посадка однолетних цветов в клумбы</t>
  </si>
  <si>
    <t>Рыхление и перекопка приствольных кругов деревьев и кустарников</t>
  </si>
  <si>
    <t>пог.м</t>
  </si>
  <si>
    <t xml:space="preserve">Дезинсекция территории от саранчи </t>
  </si>
  <si>
    <t>Полив деревьев (20 л/ед)</t>
  </si>
  <si>
    <t>Полив кустарников (10 л/м2)</t>
  </si>
  <si>
    <t>Полив газонов (10 л/м2)</t>
  </si>
  <si>
    <t>Полив цветочниц и вазонов</t>
  </si>
  <si>
    <t>Стрижка газона триммером с последующим сбором травы (территория за Novotel c соснами, вдоль отбойников)</t>
  </si>
  <si>
    <t>Создание газонов на балконах (снятие сорняка, внесение земли, посев газонов, укрытие агроспаном)</t>
  </si>
  <si>
    <t>Посадка однолетних растений</t>
  </si>
  <si>
    <t xml:space="preserve">Посыпка территорий противогололедными материалами (вручную) </t>
  </si>
  <si>
    <t>Сдвигание свежевыпавшего снега в валы или кучи дорожной комбинированной машиной (с учетом одновременной работы 1 КДМ)</t>
  </si>
  <si>
    <t>Отмывка трудновыводимых пятен на твердых покрытиях в т.ч. высолов</t>
  </si>
  <si>
    <t>Механизированная уборка с применением вакуумных уборочных машин</t>
  </si>
  <si>
    <t>Цена за единицу с НДС (20%), (руб).</t>
  </si>
  <si>
    <t>Общая стоимость с НДС (20%), (руб).</t>
  </si>
  <si>
    <t>НДС (20%), (руб).</t>
  </si>
  <si>
    <t>Раздел 1. Уборка твердых покрытий, фасадов и кровли курорта Красная поляна. Отметка +540</t>
  </si>
  <si>
    <t>Раздел 3. Уборка твердых покрытий, фасадов и кровли курорта Красная поляна. Отметка +960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</si>
</sst>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#,##0.0"/>
    <numFmt numFmtId="166" formatCode="0.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/>
    <xf numFmtId="0" fontId="2" fillId="3" borderId="0" xfId="0" applyFont="1" applyFill="1" applyBorder="1"/>
    <xf numFmtId="0" fontId="2" fillId="0" borderId="17" xfId="0" applyFont="1" applyBorder="1" applyAlignment="1"/>
    <xf numFmtId="0" fontId="2" fillId="0" borderId="18" xfId="0" applyFont="1" applyBorder="1" applyAlignment="1"/>
    <xf numFmtId="0" fontId="2" fillId="0" borderId="19" xfId="0" applyFont="1" applyBorder="1" applyAlignment="1"/>
    <xf numFmtId="0" fontId="2" fillId="3" borderId="0" xfId="0" applyFont="1" applyFill="1" applyBorder="1" applyAlignment="1">
      <alignment horizontal="left"/>
    </xf>
    <xf numFmtId="0" fontId="2" fillId="0" borderId="2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2" fontId="2" fillId="3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5" fillId="2" borderId="12" xfId="0" quotePrefix="1" applyNumberFormat="1" applyFont="1" applyFill="1" applyBorder="1" applyAlignment="1">
      <alignment horizontal="center" vertical="top"/>
    </xf>
    <xf numFmtId="164" fontId="5" fillId="2" borderId="12" xfId="1" applyNumberFormat="1" applyFont="1" applyFill="1" applyBorder="1" applyAlignment="1">
      <alignment horizontal="center" vertical="center"/>
    </xf>
    <xf numFmtId="164" fontId="5" fillId="3" borderId="0" xfId="1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/>
    </xf>
    <xf numFmtId="4" fontId="5" fillId="2" borderId="8" xfId="0" quotePrefix="1" applyNumberFormat="1" applyFont="1" applyFill="1" applyBorder="1" applyAlignment="1">
      <alignment horizontal="center" vertical="top"/>
    </xf>
    <xf numFmtId="4" fontId="2" fillId="2" borderId="8" xfId="1" applyNumberFormat="1" applyFont="1" applyFill="1" applyBorder="1" applyAlignment="1">
      <alignment horizontal="center" vertical="center"/>
    </xf>
    <xf numFmtId="164" fontId="2" fillId="3" borderId="0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164" fontId="3" fillId="2" borderId="12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0" fontId="2" fillId="0" borderId="1" xfId="0" applyFont="1" applyBorder="1"/>
    <xf numFmtId="4" fontId="3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3" fontId="2" fillId="3" borderId="0" xfId="1" applyFont="1" applyFill="1" applyBorder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/>
    </xf>
    <xf numFmtId="166" fontId="2" fillId="3" borderId="0" xfId="0" applyNumberFormat="1" applyFont="1" applyFill="1" applyBorder="1" applyAlignment="1">
      <alignment horizontal="center" vertical="center"/>
    </xf>
    <xf numFmtId="0" fontId="5" fillId="0" borderId="2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top"/>
    </xf>
    <xf numFmtId="0" fontId="2" fillId="0" borderId="2" xfId="0" applyFont="1" applyFill="1" applyBorder="1" applyAlignment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2" xfId="0" applyFont="1" applyFill="1" applyBorder="1" applyAlignment="1"/>
    <xf numFmtId="0" fontId="5" fillId="0" borderId="10" xfId="0" applyFont="1" applyFill="1" applyBorder="1" applyAlignment="1"/>
    <xf numFmtId="4" fontId="5" fillId="0" borderId="10" xfId="0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165" fontId="5" fillId="0" borderId="1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/>
    </xf>
    <xf numFmtId="0" fontId="5" fillId="0" borderId="5" xfId="0" quotePrefix="1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wrapText="1"/>
    </xf>
    <xf numFmtId="4" fontId="2" fillId="0" borderId="5" xfId="0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Border="1" applyAlignment="1"/>
    <xf numFmtId="4" fontId="5" fillId="2" borderId="7" xfId="0" quotePrefix="1" applyNumberFormat="1" applyFont="1" applyFill="1" applyBorder="1" applyAlignment="1">
      <alignment horizontal="left" vertical="top"/>
    </xf>
    <xf numFmtId="4" fontId="2" fillId="0" borderId="10" xfId="0" applyNumberFormat="1" applyFont="1" applyFill="1" applyBorder="1" applyAlignment="1"/>
    <xf numFmtId="4" fontId="2" fillId="0" borderId="10" xfId="0" applyNumberFormat="1" applyFont="1" applyBorder="1" applyAlignment="1"/>
    <xf numFmtId="4" fontId="2" fillId="2" borderId="7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right"/>
    </xf>
    <xf numFmtId="0" fontId="5" fillId="0" borderId="1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center"/>
    </xf>
    <xf numFmtId="0" fontId="6" fillId="2" borderId="6" xfId="0" quotePrefix="1" applyNumberFormat="1" applyFont="1" applyFill="1" applyBorder="1" applyAlignment="1">
      <alignment horizontal="left" vertical="top"/>
    </xf>
    <xf numFmtId="0" fontId="6" fillId="2" borderId="7" xfId="0" quotePrefix="1" applyNumberFormat="1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5" fillId="2" borderId="7" xfId="0" quotePrefix="1" applyNumberFormat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12" fillId="3" borderId="16" xfId="0" applyFont="1" applyFill="1" applyBorder="1" applyAlignment="1">
      <alignment horizontal="center" vertical="center" wrapText="1"/>
    </xf>
    <xf numFmtId="0" fontId="6" fillId="2" borderId="8" xfId="0" quotePrefix="1" applyNumberFormat="1" applyFont="1" applyFill="1" applyBorder="1" applyAlignment="1">
      <alignment horizontal="left" vertical="top"/>
    </xf>
    <xf numFmtId="0" fontId="3" fillId="4" borderId="6" xfId="0" applyFont="1" applyFill="1" applyBorder="1" applyAlignment="1">
      <alignment horizontal="left"/>
    </xf>
    <xf numFmtId="0" fontId="2" fillId="0" borderId="7" xfId="0" applyFont="1" applyBorder="1"/>
    <xf numFmtId="0" fontId="2" fillId="0" borderId="8" xfId="0" applyFont="1" applyBorder="1"/>
  </cellXfs>
  <cellStyles count="4">
    <cellStyle name="Гиперссылка" xfId="2" builtinId="8" hidden="1"/>
    <cellStyle name="Обычный" xfId="0" builtinId="0"/>
    <cellStyle name="Открывавшаяся гиперссылка" xfId="3" builtinId="9" hidden="1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3"/>
  <sheetViews>
    <sheetView tabSelected="1" view="pageBreakPreview" topLeftCell="A46" zoomScale="85" zoomScaleNormal="85" zoomScaleSheetLayoutView="85" zoomScalePageLayoutView="85" workbookViewId="0">
      <selection activeCell="E51" sqref="E51"/>
    </sheetView>
  </sheetViews>
  <sheetFormatPr defaultColWidth="8.85546875" defaultRowHeight="15.75" outlineLevelRow="1" x14ac:dyDescent="0.25"/>
  <cols>
    <col min="1" max="1" width="5.42578125" style="1" customWidth="1"/>
    <col min="2" max="2" width="42.7109375" style="1" customWidth="1"/>
    <col min="3" max="3" width="7.85546875" style="2" customWidth="1"/>
    <col min="4" max="4" width="11.85546875" style="3" bestFit="1" customWidth="1"/>
    <col min="5" max="5" width="20.85546875" style="3" customWidth="1"/>
    <col min="6" max="6" width="12.85546875" style="41" customWidth="1"/>
    <col min="7" max="7" width="16.140625" style="3" customWidth="1"/>
    <col min="8" max="8" width="15.7109375" style="4" bestFit="1" customWidth="1"/>
    <col min="9" max="9" width="17.7109375" style="4" customWidth="1"/>
    <col min="10" max="10" width="15.140625" style="1" bestFit="1" customWidth="1"/>
    <col min="11" max="11" width="13.85546875" style="1" bestFit="1" customWidth="1"/>
    <col min="12" max="16384" width="8.85546875" style="1"/>
  </cols>
  <sheetData>
    <row r="1" spans="1:9" x14ac:dyDescent="0.25">
      <c r="C1" s="6"/>
      <c r="D1" s="6"/>
      <c r="E1" s="6"/>
      <c r="F1" s="91"/>
    </row>
    <row r="2" spans="1:9" s="9" customFormat="1" ht="30.75" customHeight="1" thickBot="1" x14ac:dyDescent="0.3">
      <c r="A2" s="117" t="s">
        <v>56</v>
      </c>
      <c r="B2" s="117"/>
      <c r="C2" s="117"/>
      <c r="D2" s="117"/>
      <c r="E2" s="117"/>
      <c r="F2" s="117"/>
      <c r="G2" s="117"/>
      <c r="H2" s="117"/>
      <c r="I2" s="8"/>
    </row>
    <row r="3" spans="1:9" s="15" customFormat="1" ht="79.5" thickBot="1" x14ac:dyDescent="0.3">
      <c r="A3" s="10" t="s">
        <v>42</v>
      </c>
      <c r="B3" s="11" t="s">
        <v>44</v>
      </c>
      <c r="C3" s="11" t="s">
        <v>45</v>
      </c>
      <c r="D3" s="12" t="s">
        <v>43</v>
      </c>
      <c r="E3" s="12" t="s">
        <v>83</v>
      </c>
      <c r="F3" s="92" t="s">
        <v>126</v>
      </c>
      <c r="G3" s="12" t="s">
        <v>127</v>
      </c>
      <c r="H3" s="13" t="s">
        <v>128</v>
      </c>
      <c r="I3" s="14"/>
    </row>
    <row r="4" spans="1:9" s="15" customFormat="1" ht="16.5" thickBot="1" x14ac:dyDescent="0.3">
      <c r="A4" s="119" t="s">
        <v>129</v>
      </c>
      <c r="B4" s="120"/>
      <c r="C4" s="120"/>
      <c r="D4" s="120"/>
      <c r="E4" s="120"/>
      <c r="F4" s="120"/>
      <c r="G4" s="120"/>
      <c r="H4" s="121"/>
      <c r="I4" s="16"/>
    </row>
    <row r="5" spans="1:9" outlineLevel="1" x14ac:dyDescent="0.25">
      <c r="A5" s="17" t="s">
        <v>0</v>
      </c>
      <c r="B5" s="18"/>
      <c r="C5" s="18"/>
      <c r="D5" s="18"/>
      <c r="E5" s="18"/>
      <c r="F5" s="93"/>
      <c r="G5" s="18"/>
      <c r="H5" s="19"/>
      <c r="I5" s="20"/>
    </row>
    <row r="6" spans="1:9" s="60" customFormat="1" ht="31.5" customHeight="1" outlineLevel="1" x14ac:dyDescent="0.25">
      <c r="A6" s="43" t="s">
        <v>1</v>
      </c>
      <c r="B6" s="44" t="s">
        <v>125</v>
      </c>
      <c r="C6" s="56" t="s">
        <v>2</v>
      </c>
      <c r="D6" s="57">
        <v>18824</v>
      </c>
      <c r="E6" s="56">
        <v>12</v>
      </c>
      <c r="F6" s="58"/>
      <c r="G6" s="58"/>
      <c r="H6" s="58"/>
      <c r="I6" s="83"/>
    </row>
    <row r="7" spans="1:9" s="60" customFormat="1" ht="47.25" outlineLevel="1" x14ac:dyDescent="0.25">
      <c r="A7" s="47" t="s">
        <v>3</v>
      </c>
      <c r="B7" s="44" t="s">
        <v>79</v>
      </c>
      <c r="C7" s="56" t="s">
        <v>2</v>
      </c>
      <c r="D7" s="57">
        <v>18824</v>
      </c>
      <c r="E7" s="56">
        <v>366</v>
      </c>
      <c r="F7" s="58"/>
      <c r="G7" s="58"/>
      <c r="H7" s="58"/>
      <c r="I7" s="59"/>
    </row>
    <row r="8" spans="1:9" s="60" customFormat="1" outlineLevel="1" x14ac:dyDescent="0.25">
      <c r="A8" s="61" t="s">
        <v>46</v>
      </c>
      <c r="B8" s="62"/>
      <c r="C8" s="62"/>
      <c r="D8" s="62"/>
      <c r="E8" s="62"/>
      <c r="F8" s="63"/>
      <c r="G8" s="63"/>
      <c r="H8" s="58"/>
      <c r="I8" s="64"/>
    </row>
    <row r="9" spans="1:9" s="60" customFormat="1" ht="31.5" customHeight="1" outlineLevel="1" x14ac:dyDescent="0.25">
      <c r="A9" s="47">
        <v>3</v>
      </c>
      <c r="B9" s="44" t="s">
        <v>125</v>
      </c>
      <c r="C9" s="56" t="s">
        <v>2</v>
      </c>
      <c r="D9" s="57">
        <v>5411</v>
      </c>
      <c r="E9" s="56">
        <v>12</v>
      </c>
      <c r="F9" s="58"/>
      <c r="G9" s="58"/>
      <c r="H9" s="58"/>
      <c r="I9" s="65"/>
    </row>
    <row r="10" spans="1:9" s="60" customFormat="1" ht="47.25" outlineLevel="1" x14ac:dyDescent="0.25">
      <c r="A10" s="47">
        <v>4</v>
      </c>
      <c r="B10" s="44" t="s">
        <v>79</v>
      </c>
      <c r="C10" s="56" t="s">
        <v>2</v>
      </c>
      <c r="D10" s="57">
        <v>5411</v>
      </c>
      <c r="E10" s="56">
        <v>366</v>
      </c>
      <c r="F10" s="58"/>
      <c r="G10" s="58"/>
      <c r="H10" s="58"/>
      <c r="I10" s="59"/>
    </row>
    <row r="11" spans="1:9" s="60" customFormat="1" outlineLevel="1" x14ac:dyDescent="0.25">
      <c r="A11" s="61" t="s">
        <v>57</v>
      </c>
      <c r="B11" s="62"/>
      <c r="C11" s="62"/>
      <c r="D11" s="62"/>
      <c r="E11" s="62"/>
      <c r="F11" s="63"/>
      <c r="G11" s="63"/>
      <c r="H11" s="58"/>
      <c r="I11" s="64"/>
    </row>
    <row r="12" spans="1:9" s="60" customFormat="1" ht="31.5" outlineLevel="1" x14ac:dyDescent="0.25">
      <c r="A12" s="56">
        <v>5</v>
      </c>
      <c r="B12" s="84" t="s">
        <v>87</v>
      </c>
      <c r="C12" s="56" t="s">
        <v>2</v>
      </c>
      <c r="D12" s="56">
        <v>14541</v>
      </c>
      <c r="E12" s="56">
        <v>105</v>
      </c>
      <c r="F12" s="58"/>
      <c r="G12" s="58"/>
      <c r="H12" s="58"/>
      <c r="I12" s="64"/>
    </row>
    <row r="13" spans="1:9" s="60" customFormat="1" ht="47.25" outlineLevel="1" x14ac:dyDescent="0.25">
      <c r="A13" s="56">
        <v>6</v>
      </c>
      <c r="B13" s="44" t="s">
        <v>88</v>
      </c>
      <c r="C13" s="56" t="s">
        <v>2</v>
      </c>
      <c r="D13" s="57">
        <v>1230</v>
      </c>
      <c r="E13" s="56">
        <v>105</v>
      </c>
      <c r="F13" s="58"/>
      <c r="G13" s="58"/>
      <c r="H13" s="58"/>
      <c r="I13" s="65"/>
    </row>
    <row r="14" spans="1:9" s="60" customFormat="1" ht="31.5" outlineLevel="1" x14ac:dyDescent="0.25">
      <c r="A14" s="56">
        <v>7</v>
      </c>
      <c r="B14" s="44" t="s">
        <v>89</v>
      </c>
      <c r="C14" s="56" t="s">
        <v>2</v>
      </c>
      <c r="D14" s="57">
        <v>590</v>
      </c>
      <c r="E14" s="56">
        <v>105</v>
      </c>
      <c r="F14" s="58"/>
      <c r="G14" s="58"/>
      <c r="H14" s="58"/>
      <c r="I14" s="65"/>
    </row>
    <row r="15" spans="1:9" s="60" customFormat="1" ht="31.5" outlineLevel="1" x14ac:dyDescent="0.25">
      <c r="A15" s="56">
        <v>8</v>
      </c>
      <c r="B15" s="44" t="s">
        <v>90</v>
      </c>
      <c r="C15" s="56" t="s">
        <v>2</v>
      </c>
      <c r="D15" s="57">
        <v>150</v>
      </c>
      <c r="E15" s="56">
        <v>105</v>
      </c>
      <c r="F15" s="58"/>
      <c r="G15" s="58"/>
      <c r="H15" s="58"/>
      <c r="I15" s="65"/>
    </row>
    <row r="16" spans="1:9" s="60" customFormat="1" ht="47.25" outlineLevel="1" x14ac:dyDescent="0.25">
      <c r="A16" s="56">
        <v>9</v>
      </c>
      <c r="B16" s="44" t="s">
        <v>58</v>
      </c>
      <c r="C16" s="56" t="s">
        <v>2</v>
      </c>
      <c r="D16" s="57">
        <v>120</v>
      </c>
      <c r="E16" s="56">
        <v>366</v>
      </c>
      <c r="F16" s="58"/>
      <c r="G16" s="58"/>
      <c r="H16" s="58"/>
      <c r="I16" s="65"/>
    </row>
    <row r="17" spans="1:9" s="60" customFormat="1" ht="31.5" outlineLevel="1" x14ac:dyDescent="0.25">
      <c r="A17" s="56">
        <v>10</v>
      </c>
      <c r="B17" s="44" t="s">
        <v>91</v>
      </c>
      <c r="C17" s="56" t="s">
        <v>2</v>
      </c>
      <c r="D17" s="57">
        <v>52161</v>
      </c>
      <c r="E17" s="56">
        <v>2</v>
      </c>
      <c r="F17" s="58"/>
      <c r="G17" s="58"/>
      <c r="H17" s="58"/>
      <c r="I17" s="65"/>
    </row>
    <row r="18" spans="1:9" s="60" customFormat="1" ht="31.5" outlineLevel="1" x14ac:dyDescent="0.25">
      <c r="A18" s="56">
        <v>11</v>
      </c>
      <c r="B18" s="44" t="s">
        <v>92</v>
      </c>
      <c r="C18" s="56" t="s">
        <v>2</v>
      </c>
      <c r="D18" s="57">
        <v>5000</v>
      </c>
      <c r="E18" s="56">
        <v>1</v>
      </c>
      <c r="F18" s="58"/>
      <c r="G18" s="58"/>
      <c r="H18" s="58"/>
      <c r="I18" s="65"/>
    </row>
    <row r="19" spans="1:9" s="60" customFormat="1" outlineLevel="1" x14ac:dyDescent="0.25">
      <c r="A19" s="56">
        <v>12</v>
      </c>
      <c r="B19" s="44" t="s">
        <v>93</v>
      </c>
      <c r="C19" s="56" t="s">
        <v>2</v>
      </c>
      <c r="D19" s="57">
        <v>31296</v>
      </c>
      <c r="E19" s="56">
        <v>2</v>
      </c>
      <c r="F19" s="58"/>
      <c r="G19" s="58"/>
      <c r="H19" s="58"/>
      <c r="I19" s="65"/>
    </row>
    <row r="20" spans="1:9" s="60" customFormat="1" outlineLevel="1" x14ac:dyDescent="0.25">
      <c r="A20" s="62" t="s">
        <v>6</v>
      </c>
      <c r="B20" s="62"/>
      <c r="C20" s="62"/>
      <c r="D20" s="62"/>
      <c r="E20" s="62"/>
      <c r="F20" s="63"/>
      <c r="G20" s="63"/>
      <c r="H20" s="58"/>
      <c r="I20" s="64"/>
    </row>
    <row r="21" spans="1:9" s="60" customFormat="1" ht="47.25" outlineLevel="1" x14ac:dyDescent="0.25">
      <c r="A21" s="103">
        <v>13</v>
      </c>
      <c r="B21" s="44" t="s">
        <v>52</v>
      </c>
      <c r="C21" s="56" t="s">
        <v>2</v>
      </c>
      <c r="D21" s="57">
        <v>147</v>
      </c>
      <c r="E21" s="56">
        <v>366</v>
      </c>
      <c r="F21" s="58"/>
      <c r="G21" s="58"/>
      <c r="H21" s="58"/>
      <c r="I21" s="65"/>
    </row>
    <row r="22" spans="1:9" s="66" customFormat="1" outlineLevel="1" x14ac:dyDescent="0.25">
      <c r="A22" s="61" t="s">
        <v>7</v>
      </c>
      <c r="B22" s="62"/>
      <c r="C22" s="62"/>
      <c r="D22" s="62"/>
      <c r="E22" s="62"/>
      <c r="F22" s="63"/>
      <c r="G22" s="63"/>
      <c r="H22" s="58"/>
      <c r="I22" s="64"/>
    </row>
    <row r="23" spans="1:9" s="66" customFormat="1" ht="31.5" customHeight="1" outlineLevel="1" x14ac:dyDescent="0.25">
      <c r="A23" s="47">
        <v>14</v>
      </c>
      <c r="B23" s="44" t="s">
        <v>125</v>
      </c>
      <c r="C23" s="56" t="s">
        <v>2</v>
      </c>
      <c r="D23" s="57">
        <v>79705</v>
      </c>
      <c r="E23" s="56">
        <v>104</v>
      </c>
      <c r="F23" s="58"/>
      <c r="G23" s="58"/>
      <c r="H23" s="58"/>
      <c r="I23" s="65"/>
    </row>
    <row r="24" spans="1:9" s="66" customFormat="1" ht="47.25" outlineLevel="1" x14ac:dyDescent="0.25">
      <c r="A24" s="47">
        <v>15</v>
      </c>
      <c r="B24" s="44" t="s">
        <v>79</v>
      </c>
      <c r="C24" s="56" t="s">
        <v>2</v>
      </c>
      <c r="D24" s="57">
        <v>113929</v>
      </c>
      <c r="E24" s="56">
        <v>366</v>
      </c>
      <c r="F24" s="58"/>
      <c r="G24" s="58"/>
      <c r="H24" s="58"/>
      <c r="I24" s="59"/>
    </row>
    <row r="25" spans="1:9" s="66" customFormat="1" outlineLevel="1" x14ac:dyDescent="0.25">
      <c r="A25" s="61" t="s">
        <v>8</v>
      </c>
      <c r="B25" s="62"/>
      <c r="C25" s="62"/>
      <c r="D25" s="62"/>
      <c r="E25" s="62"/>
      <c r="F25" s="63"/>
      <c r="G25" s="63"/>
      <c r="H25" s="58"/>
      <c r="I25" s="64"/>
    </row>
    <row r="26" spans="1:9" s="66" customFormat="1" ht="47.25" outlineLevel="1" x14ac:dyDescent="0.25">
      <c r="A26" s="47">
        <v>16</v>
      </c>
      <c r="B26" s="44" t="s">
        <v>79</v>
      </c>
      <c r="C26" s="56" t="s">
        <v>2</v>
      </c>
      <c r="D26" s="67">
        <v>24616.5</v>
      </c>
      <c r="E26" s="56">
        <v>366</v>
      </c>
      <c r="F26" s="58"/>
      <c r="G26" s="58"/>
      <c r="H26" s="58"/>
      <c r="I26" s="59"/>
    </row>
    <row r="27" spans="1:9" s="66" customFormat="1" outlineLevel="1" x14ac:dyDescent="0.25">
      <c r="A27" s="61" t="s">
        <v>9</v>
      </c>
      <c r="B27" s="62"/>
      <c r="C27" s="62"/>
      <c r="D27" s="62"/>
      <c r="E27" s="62"/>
      <c r="F27" s="63"/>
      <c r="G27" s="68"/>
      <c r="H27" s="58"/>
      <c r="I27" s="64"/>
    </row>
    <row r="28" spans="1:9" s="66" customFormat="1" ht="31.5" outlineLevel="1" x14ac:dyDescent="0.25">
      <c r="A28" s="47">
        <v>17</v>
      </c>
      <c r="B28" s="44" t="s">
        <v>94</v>
      </c>
      <c r="C28" s="56" t="s">
        <v>10</v>
      </c>
      <c r="D28" s="56">
        <v>366</v>
      </c>
      <c r="E28" s="56">
        <v>366</v>
      </c>
      <c r="F28" s="58"/>
      <c r="G28" s="58"/>
      <c r="H28" s="58"/>
      <c r="I28" s="65"/>
    </row>
    <row r="29" spans="1:9" s="60" customFormat="1" outlineLevel="1" x14ac:dyDescent="0.25">
      <c r="A29" s="61" t="s">
        <v>11</v>
      </c>
      <c r="B29" s="62"/>
      <c r="C29" s="62"/>
      <c r="D29" s="62"/>
      <c r="E29" s="62"/>
      <c r="F29" s="63"/>
      <c r="G29" s="68"/>
      <c r="H29" s="58"/>
      <c r="I29" s="64"/>
    </row>
    <row r="30" spans="1:9" s="60" customFormat="1" ht="31.5" outlineLevel="1" x14ac:dyDescent="0.25">
      <c r="A30" s="47">
        <v>18</v>
      </c>
      <c r="B30" s="53" t="s">
        <v>47</v>
      </c>
      <c r="C30" s="56" t="s">
        <v>2</v>
      </c>
      <c r="D30" s="56">
        <v>257</v>
      </c>
      <c r="E30" s="56">
        <v>366</v>
      </c>
      <c r="F30" s="58"/>
      <c r="G30" s="58"/>
      <c r="H30" s="58"/>
      <c r="I30" s="65"/>
    </row>
    <row r="31" spans="1:9" s="60" customFormat="1" outlineLevel="1" x14ac:dyDescent="0.25">
      <c r="A31" s="61" t="s">
        <v>13</v>
      </c>
      <c r="B31" s="62"/>
      <c r="C31" s="62"/>
      <c r="D31" s="62"/>
      <c r="E31" s="62"/>
      <c r="F31" s="63"/>
      <c r="G31" s="68"/>
      <c r="H31" s="58"/>
      <c r="I31" s="64"/>
    </row>
    <row r="32" spans="1:9" s="60" customFormat="1" ht="47.25" outlineLevel="1" x14ac:dyDescent="0.25">
      <c r="A32" s="47">
        <v>19</v>
      </c>
      <c r="B32" s="54" t="s">
        <v>33</v>
      </c>
      <c r="C32" s="55" t="s">
        <v>5</v>
      </c>
      <c r="D32" s="56">
        <f>77</f>
        <v>77</v>
      </c>
      <c r="E32" s="56">
        <v>366</v>
      </c>
      <c r="F32" s="58"/>
      <c r="G32" s="58"/>
      <c r="H32" s="58"/>
      <c r="I32" s="65"/>
    </row>
    <row r="33" spans="1:14" s="60" customFormat="1" outlineLevel="1" x14ac:dyDescent="0.25">
      <c r="A33" s="61" t="s">
        <v>14</v>
      </c>
      <c r="B33" s="62"/>
      <c r="C33" s="62"/>
      <c r="D33" s="62"/>
      <c r="E33" s="62"/>
      <c r="F33" s="63"/>
      <c r="G33" s="68"/>
      <c r="H33" s="58"/>
      <c r="I33" s="64"/>
    </row>
    <row r="34" spans="1:14" s="60" customFormat="1" ht="31.5" outlineLevel="1" x14ac:dyDescent="0.25">
      <c r="A34" s="47">
        <v>20</v>
      </c>
      <c r="B34" s="44" t="s">
        <v>15</v>
      </c>
      <c r="C34" s="56" t="s">
        <v>2</v>
      </c>
      <c r="D34" s="58">
        <f>23670.34*0.83</f>
        <v>19646.3822</v>
      </c>
      <c r="E34" s="56">
        <v>2</v>
      </c>
      <c r="F34" s="58"/>
      <c r="G34" s="58"/>
      <c r="H34" s="58"/>
      <c r="I34" s="65"/>
    </row>
    <row r="35" spans="1:14" s="60" customFormat="1" ht="31.5" outlineLevel="1" x14ac:dyDescent="0.25">
      <c r="A35" s="47">
        <v>21</v>
      </c>
      <c r="B35" s="44" t="s">
        <v>16</v>
      </c>
      <c r="C35" s="56" t="s">
        <v>2</v>
      </c>
      <c r="D35" s="58">
        <f>23670.34*0.17</f>
        <v>4023.9578000000001</v>
      </c>
      <c r="E35" s="56">
        <v>2</v>
      </c>
      <c r="F35" s="58"/>
      <c r="G35" s="58"/>
      <c r="H35" s="58"/>
      <c r="I35" s="65"/>
    </row>
    <row r="36" spans="1:14" s="60" customFormat="1" outlineLevel="1" x14ac:dyDescent="0.25">
      <c r="A36" s="61" t="s">
        <v>35</v>
      </c>
      <c r="B36" s="62"/>
      <c r="C36" s="62"/>
      <c r="D36" s="62"/>
      <c r="E36" s="62"/>
      <c r="F36" s="63"/>
      <c r="G36" s="68"/>
      <c r="H36" s="58"/>
      <c r="I36" s="64"/>
    </row>
    <row r="37" spans="1:14" s="60" customFormat="1" ht="31.5" outlineLevel="1" x14ac:dyDescent="0.25">
      <c r="A37" s="47">
        <v>22</v>
      </c>
      <c r="B37" s="44" t="s">
        <v>124</v>
      </c>
      <c r="C37" s="56" t="s">
        <v>2</v>
      </c>
      <c r="D37" s="57">
        <f>6968/2</f>
        <v>3484</v>
      </c>
      <c r="E37" s="56">
        <v>2</v>
      </c>
      <c r="F37" s="58"/>
      <c r="G37" s="58"/>
      <c r="H37" s="58"/>
      <c r="I37" s="65"/>
    </row>
    <row r="38" spans="1:14" s="60" customFormat="1" outlineLevel="1" x14ac:dyDescent="0.25">
      <c r="A38" s="61" t="s">
        <v>36</v>
      </c>
      <c r="B38" s="62"/>
      <c r="C38" s="62"/>
      <c r="D38" s="62"/>
      <c r="E38" s="62"/>
      <c r="F38" s="63"/>
      <c r="G38" s="68"/>
      <c r="H38" s="58"/>
      <c r="I38" s="64"/>
    </row>
    <row r="39" spans="1:14" s="60" customFormat="1" ht="16.5" outlineLevel="1" thickBot="1" x14ac:dyDescent="0.3">
      <c r="A39" s="69">
        <v>23</v>
      </c>
      <c r="B39" s="70" t="s">
        <v>84</v>
      </c>
      <c r="C39" s="71" t="s">
        <v>17</v>
      </c>
      <c r="D39" s="72">
        <v>30</v>
      </c>
      <c r="E39" s="72">
        <v>1</v>
      </c>
      <c r="F39" s="73"/>
      <c r="G39" s="58"/>
      <c r="H39" s="58"/>
      <c r="I39" s="65"/>
    </row>
    <row r="40" spans="1:14" ht="16.5" thickBot="1" x14ac:dyDescent="0.3">
      <c r="A40" s="104" t="s">
        <v>32</v>
      </c>
      <c r="B40" s="105"/>
      <c r="C40" s="105"/>
      <c r="D40" s="105"/>
      <c r="E40" s="105"/>
      <c r="F40" s="94"/>
      <c r="G40" s="26">
        <f>SUM(G6:G39)</f>
        <v>0</v>
      </c>
      <c r="H40" s="27">
        <f>SUM(H6:H39)</f>
        <v>0</v>
      </c>
      <c r="I40" s="28"/>
      <c r="J40" s="99"/>
      <c r="K40" s="99"/>
      <c r="L40" s="99"/>
      <c r="M40" s="99"/>
      <c r="N40" s="99"/>
    </row>
    <row r="41" spans="1:14" x14ac:dyDescent="0.25">
      <c r="A41" s="106" t="s">
        <v>18</v>
      </c>
      <c r="B41" s="106"/>
      <c r="C41" s="106"/>
      <c r="D41" s="106"/>
      <c r="E41" s="106"/>
      <c r="F41" s="106"/>
      <c r="G41" s="106"/>
      <c r="H41" s="106"/>
      <c r="I41" s="29"/>
      <c r="K41" s="99"/>
      <c r="L41" s="99"/>
      <c r="M41" s="99"/>
      <c r="N41" s="99"/>
    </row>
    <row r="42" spans="1:14" s="52" customFormat="1" outlineLevel="1" x14ac:dyDescent="0.25">
      <c r="A42" s="107" t="s">
        <v>37</v>
      </c>
      <c r="B42" s="108"/>
      <c r="C42" s="108"/>
      <c r="D42" s="108"/>
      <c r="E42" s="108"/>
      <c r="F42" s="108"/>
      <c r="G42" s="108"/>
      <c r="H42" s="109"/>
      <c r="I42" s="50"/>
      <c r="J42" s="100"/>
      <c r="K42" s="100"/>
      <c r="L42" s="100"/>
      <c r="M42" s="100"/>
      <c r="N42" s="100"/>
    </row>
    <row r="43" spans="1:14" s="52" customFormat="1" ht="31.5" outlineLevel="1" x14ac:dyDescent="0.25">
      <c r="A43" s="47">
        <v>24</v>
      </c>
      <c r="B43" s="44" t="s">
        <v>38</v>
      </c>
      <c r="C43" s="45" t="s">
        <v>2</v>
      </c>
      <c r="D43" s="45">
        <v>8523.06</v>
      </c>
      <c r="E43" s="45">
        <v>5</v>
      </c>
      <c r="F43" s="46"/>
      <c r="G43" s="46"/>
      <c r="H43" s="46"/>
      <c r="I43" s="51"/>
      <c r="K43" s="100"/>
      <c r="L43" s="100"/>
      <c r="M43" s="100"/>
      <c r="N43" s="100"/>
    </row>
    <row r="44" spans="1:14" s="52" customFormat="1" outlineLevel="1" x14ac:dyDescent="0.25">
      <c r="A44" s="48" t="s">
        <v>19</v>
      </c>
      <c r="B44" s="49"/>
      <c r="C44" s="49"/>
      <c r="D44" s="49"/>
      <c r="E44" s="49"/>
      <c r="F44" s="95"/>
      <c r="G44" s="49"/>
      <c r="H44" s="46"/>
      <c r="I44" s="50"/>
      <c r="J44" s="100"/>
      <c r="K44" s="100"/>
      <c r="L44" s="100"/>
      <c r="M44" s="100"/>
      <c r="N44" s="100"/>
    </row>
    <row r="45" spans="1:14" s="52" customFormat="1" ht="47.25" outlineLevel="1" x14ac:dyDescent="0.25">
      <c r="A45" s="47">
        <v>25</v>
      </c>
      <c r="B45" s="44" t="s">
        <v>39</v>
      </c>
      <c r="C45" s="45" t="s">
        <v>2</v>
      </c>
      <c r="D45" s="46">
        <v>24616.5</v>
      </c>
      <c r="E45" s="45">
        <v>30</v>
      </c>
      <c r="F45" s="46"/>
      <c r="G45" s="46"/>
      <c r="H45" s="46"/>
      <c r="I45" s="102"/>
    </row>
    <row r="46" spans="1:14" s="52" customFormat="1" ht="63" outlineLevel="1" x14ac:dyDescent="0.25">
      <c r="A46" s="47">
        <v>26</v>
      </c>
      <c r="B46" s="44" t="s">
        <v>53</v>
      </c>
      <c r="C46" s="45" t="s">
        <v>2</v>
      </c>
      <c r="D46" s="46">
        <v>34170</v>
      </c>
      <c r="E46" s="45">
        <v>60</v>
      </c>
      <c r="F46" s="46"/>
      <c r="G46" s="46"/>
      <c r="H46" s="46"/>
      <c r="I46" s="102"/>
    </row>
    <row r="47" spans="1:14" s="52" customFormat="1" ht="63" outlineLevel="1" x14ac:dyDescent="0.25">
      <c r="A47" s="47">
        <v>27</v>
      </c>
      <c r="B47" s="44" t="s">
        <v>54</v>
      </c>
      <c r="C47" s="45" t="s">
        <v>2</v>
      </c>
      <c r="D47" s="46">
        <v>79705</v>
      </c>
      <c r="E47" s="45">
        <v>210</v>
      </c>
      <c r="F47" s="46"/>
      <c r="G47" s="46"/>
      <c r="H47" s="46"/>
      <c r="I47" s="102"/>
    </row>
    <row r="48" spans="1:14" s="52" customFormat="1" ht="31.5" outlineLevel="1" x14ac:dyDescent="0.25">
      <c r="A48" s="47">
        <v>28</v>
      </c>
      <c r="B48" s="44" t="s">
        <v>20</v>
      </c>
      <c r="C48" s="45" t="s">
        <v>21</v>
      </c>
      <c r="D48" s="46">
        <v>114276.76</v>
      </c>
      <c r="E48" s="45">
        <v>1</v>
      </c>
      <c r="F48" s="46"/>
      <c r="G48" s="46"/>
      <c r="H48" s="46"/>
      <c r="I48" s="102"/>
    </row>
    <row r="49" spans="1:9" s="52" customFormat="1" ht="47.25" outlineLevel="1" x14ac:dyDescent="0.25">
      <c r="A49" s="47">
        <v>29</v>
      </c>
      <c r="B49" s="44" t="s">
        <v>81</v>
      </c>
      <c r="C49" s="45" t="s">
        <v>21</v>
      </c>
      <c r="D49" s="46">
        <v>114276.76</v>
      </c>
      <c r="E49" s="45">
        <v>1</v>
      </c>
      <c r="F49" s="46"/>
      <c r="G49" s="46"/>
      <c r="H49" s="46"/>
      <c r="I49" s="102"/>
    </row>
    <row r="50" spans="1:9" s="52" customFormat="1" ht="31.5" outlineLevel="1" x14ac:dyDescent="0.25">
      <c r="A50" s="47">
        <v>30</v>
      </c>
      <c r="B50" s="44" t="s">
        <v>40</v>
      </c>
      <c r="C50" s="45" t="s">
        <v>21</v>
      </c>
      <c r="D50" s="46">
        <v>114276.76</v>
      </c>
      <c r="E50" s="45">
        <v>1</v>
      </c>
      <c r="F50" s="46"/>
      <c r="G50" s="46"/>
      <c r="H50" s="46"/>
      <c r="I50" s="102"/>
    </row>
    <row r="51" spans="1:9" s="52" customFormat="1" ht="47.25" outlineLevel="1" x14ac:dyDescent="0.25">
      <c r="A51" s="47">
        <v>31</v>
      </c>
      <c r="B51" s="44" t="s">
        <v>22</v>
      </c>
      <c r="C51" s="45" t="s">
        <v>2</v>
      </c>
      <c r="D51" s="46">
        <v>113929</v>
      </c>
      <c r="E51" s="45">
        <v>30</v>
      </c>
      <c r="F51" s="46"/>
      <c r="G51" s="46"/>
      <c r="H51" s="46"/>
      <c r="I51" s="102"/>
    </row>
    <row r="52" spans="1:9" s="52" customFormat="1" ht="47.25" outlineLevel="1" x14ac:dyDescent="0.25">
      <c r="A52" s="47">
        <v>32</v>
      </c>
      <c r="B52" s="44" t="s">
        <v>122</v>
      </c>
      <c r="C52" s="45" t="s">
        <v>2</v>
      </c>
      <c r="D52" s="46">
        <v>24616.5</v>
      </c>
      <c r="E52" s="45">
        <v>30</v>
      </c>
      <c r="F52" s="46"/>
      <c r="G52" s="46"/>
      <c r="H52" s="46"/>
      <c r="I52" s="102"/>
    </row>
    <row r="53" spans="1:9" s="52" customFormat="1" ht="63.75" outlineLevel="1" thickBot="1" x14ac:dyDescent="0.3">
      <c r="A53" s="47">
        <v>33</v>
      </c>
      <c r="B53" s="70" t="s">
        <v>41</v>
      </c>
      <c r="C53" s="74" t="s">
        <v>2</v>
      </c>
      <c r="D53" s="85">
        <v>100</v>
      </c>
      <c r="E53" s="74">
        <v>5</v>
      </c>
      <c r="F53" s="85"/>
      <c r="G53" s="46"/>
      <c r="H53" s="46"/>
      <c r="I53" s="102"/>
    </row>
    <row r="54" spans="1:9" ht="16.5" thickBot="1" x14ac:dyDescent="0.3">
      <c r="A54" s="104" t="s">
        <v>32</v>
      </c>
      <c r="B54" s="105"/>
      <c r="C54" s="105"/>
      <c r="D54" s="105"/>
      <c r="E54" s="105"/>
      <c r="F54" s="118"/>
      <c r="G54" s="30">
        <f>SUM(G43:G53)</f>
        <v>0</v>
      </c>
      <c r="H54" s="31">
        <f>SUM(H43:H53)</f>
        <v>0</v>
      </c>
      <c r="I54" s="24"/>
    </row>
    <row r="55" spans="1:9" x14ac:dyDescent="0.25">
      <c r="A55" s="106" t="s">
        <v>130</v>
      </c>
      <c r="B55" s="106"/>
      <c r="C55" s="106"/>
      <c r="D55" s="106"/>
      <c r="E55" s="106"/>
      <c r="F55" s="106"/>
      <c r="G55" s="106"/>
      <c r="H55" s="106"/>
      <c r="I55" s="24"/>
    </row>
    <row r="56" spans="1:9" outlineLevel="1" x14ac:dyDescent="0.25">
      <c r="A56" s="21" t="s">
        <v>23</v>
      </c>
      <c r="B56" s="22"/>
      <c r="C56" s="22"/>
      <c r="D56" s="22"/>
      <c r="E56" s="22"/>
      <c r="F56" s="96"/>
      <c r="G56" s="22"/>
      <c r="H56" s="23"/>
      <c r="I56" s="32"/>
    </row>
    <row r="57" spans="1:9" s="60" customFormat="1" ht="33" customHeight="1" outlineLevel="1" x14ac:dyDescent="0.25">
      <c r="A57" s="47">
        <v>34</v>
      </c>
      <c r="B57" s="44" t="s">
        <v>95</v>
      </c>
      <c r="C57" s="56" t="s">
        <v>2</v>
      </c>
      <c r="D57" s="58">
        <v>44689</v>
      </c>
      <c r="E57" s="57">
        <v>91</v>
      </c>
      <c r="F57" s="58"/>
      <c r="G57" s="58"/>
      <c r="H57" s="58"/>
    </row>
    <row r="58" spans="1:9" s="60" customFormat="1" ht="47.25" outlineLevel="1" x14ac:dyDescent="0.25">
      <c r="A58" s="47">
        <v>35</v>
      </c>
      <c r="B58" s="44" t="s">
        <v>79</v>
      </c>
      <c r="C58" s="56" t="s">
        <v>2</v>
      </c>
      <c r="D58" s="58">
        <v>44689</v>
      </c>
      <c r="E58" s="57">
        <v>366</v>
      </c>
      <c r="F58" s="58"/>
      <c r="G58" s="58"/>
      <c r="H58" s="58"/>
      <c r="I58" s="59"/>
    </row>
    <row r="59" spans="1:9" s="60" customFormat="1" outlineLevel="1" x14ac:dyDescent="0.25">
      <c r="A59" s="61" t="s">
        <v>8</v>
      </c>
      <c r="B59" s="62"/>
      <c r="C59" s="62"/>
      <c r="D59" s="62"/>
      <c r="E59" s="62"/>
      <c r="F59" s="63"/>
      <c r="G59" s="68"/>
      <c r="H59" s="58"/>
      <c r="I59" s="64"/>
    </row>
    <row r="60" spans="1:9" s="60" customFormat="1" ht="47.25" outlineLevel="1" x14ac:dyDescent="0.25">
      <c r="A60" s="47">
        <v>36</v>
      </c>
      <c r="B60" s="44" t="s">
        <v>79</v>
      </c>
      <c r="C60" s="56" t="s">
        <v>2</v>
      </c>
      <c r="D60" s="56">
        <v>16754</v>
      </c>
      <c r="E60" s="56">
        <v>366</v>
      </c>
      <c r="F60" s="58"/>
      <c r="G60" s="58"/>
      <c r="H60" s="58"/>
      <c r="I60" s="59"/>
    </row>
    <row r="61" spans="1:9" s="60" customFormat="1" ht="31.5" outlineLevel="1" x14ac:dyDescent="0.25">
      <c r="A61" s="43">
        <v>37</v>
      </c>
      <c r="B61" s="44" t="s">
        <v>91</v>
      </c>
      <c r="C61" s="56" t="s">
        <v>2</v>
      </c>
      <c r="D61" s="56">
        <v>41281</v>
      </c>
      <c r="E61" s="56">
        <v>2</v>
      </c>
      <c r="F61" s="58"/>
      <c r="G61" s="58"/>
      <c r="H61" s="58"/>
      <c r="I61" s="65"/>
    </row>
    <row r="62" spans="1:9" s="60" customFormat="1" ht="31.5" outlineLevel="1" x14ac:dyDescent="0.25">
      <c r="A62" s="47">
        <v>38</v>
      </c>
      <c r="B62" s="44" t="s">
        <v>92</v>
      </c>
      <c r="C62" s="56" t="s">
        <v>2</v>
      </c>
      <c r="D62" s="56">
        <v>2500</v>
      </c>
      <c r="E62" s="56">
        <v>1</v>
      </c>
      <c r="F62" s="58"/>
      <c r="G62" s="58"/>
      <c r="H62" s="58"/>
      <c r="I62" s="65"/>
    </row>
    <row r="63" spans="1:9" s="60" customFormat="1" outlineLevel="1" x14ac:dyDescent="0.25">
      <c r="A63" s="43">
        <v>39</v>
      </c>
      <c r="B63" s="101" t="s">
        <v>93</v>
      </c>
      <c r="C63" s="56" t="s">
        <v>2</v>
      </c>
      <c r="D63" s="56">
        <f>5661.6*0.3</f>
        <v>1698.48</v>
      </c>
      <c r="E63" s="56">
        <v>2</v>
      </c>
      <c r="F63" s="58"/>
      <c r="G63" s="58"/>
      <c r="H63" s="58"/>
      <c r="I63" s="65"/>
    </row>
    <row r="64" spans="1:9" s="60" customFormat="1" outlineLevel="1" x14ac:dyDescent="0.25">
      <c r="A64" s="61" t="s">
        <v>9</v>
      </c>
      <c r="B64" s="62"/>
      <c r="C64" s="62"/>
      <c r="D64" s="62"/>
      <c r="E64" s="62"/>
      <c r="F64" s="63"/>
      <c r="G64" s="68"/>
      <c r="H64" s="58"/>
      <c r="I64" s="65"/>
    </row>
    <row r="65" spans="1:9" s="60" customFormat="1" ht="31.5" outlineLevel="1" x14ac:dyDescent="0.25">
      <c r="A65" s="47">
        <v>40</v>
      </c>
      <c r="B65" s="44" t="s">
        <v>94</v>
      </c>
      <c r="C65" s="56" t="s">
        <v>5</v>
      </c>
      <c r="D65" s="56">
        <v>122</v>
      </c>
      <c r="E65" s="56">
        <v>366</v>
      </c>
      <c r="F65" s="58"/>
      <c r="G65" s="58"/>
      <c r="H65" s="58"/>
      <c r="I65" s="64"/>
    </row>
    <row r="66" spans="1:9" s="66" customFormat="1" outlineLevel="1" x14ac:dyDescent="0.25">
      <c r="A66" s="61" t="s">
        <v>11</v>
      </c>
      <c r="B66" s="62"/>
      <c r="C66" s="62"/>
      <c r="D66" s="62"/>
      <c r="E66" s="62"/>
      <c r="F66" s="63"/>
      <c r="G66" s="68"/>
      <c r="H66" s="58"/>
      <c r="I66" s="65"/>
    </row>
    <row r="67" spans="1:9" s="66" customFormat="1" ht="31.5" outlineLevel="1" x14ac:dyDescent="0.25">
      <c r="A67" s="47">
        <v>41</v>
      </c>
      <c r="B67" s="53" t="s">
        <v>47</v>
      </c>
      <c r="C67" s="56" t="s">
        <v>2</v>
      </c>
      <c r="D67" s="56">
        <v>55</v>
      </c>
      <c r="E67" s="56">
        <v>214</v>
      </c>
      <c r="F67" s="58"/>
      <c r="G67" s="58"/>
      <c r="H67" s="58"/>
      <c r="I67" s="64"/>
    </row>
    <row r="68" spans="1:9" s="66" customFormat="1" outlineLevel="1" x14ac:dyDescent="0.25">
      <c r="A68" s="61" t="s">
        <v>14</v>
      </c>
      <c r="B68" s="62"/>
      <c r="C68" s="62"/>
      <c r="D68" s="62"/>
      <c r="E68" s="62"/>
      <c r="F68" s="63"/>
      <c r="G68" s="68"/>
      <c r="H68" s="58"/>
      <c r="I68" s="65"/>
    </row>
    <row r="69" spans="1:9" s="66" customFormat="1" ht="31.5" outlineLevel="1" x14ac:dyDescent="0.25">
      <c r="A69" s="47">
        <v>42</v>
      </c>
      <c r="B69" s="44" t="s">
        <v>24</v>
      </c>
      <c r="C69" s="56" t="s">
        <v>2</v>
      </c>
      <c r="D69" s="56">
        <f>11646.05*0.83</f>
        <v>9666.2214999999997</v>
      </c>
      <c r="E69" s="56">
        <v>2</v>
      </c>
      <c r="F69" s="58"/>
      <c r="G69" s="58"/>
      <c r="H69" s="58"/>
      <c r="I69" s="65"/>
    </row>
    <row r="70" spans="1:9" s="66" customFormat="1" ht="31.5" outlineLevel="1" x14ac:dyDescent="0.25">
      <c r="A70" s="47">
        <v>43</v>
      </c>
      <c r="B70" s="44" t="s">
        <v>16</v>
      </c>
      <c r="C70" s="56" t="s">
        <v>2</v>
      </c>
      <c r="D70" s="56">
        <f>11646.05*0.17</f>
        <v>1979.8285000000001</v>
      </c>
      <c r="E70" s="56">
        <v>2</v>
      </c>
      <c r="F70" s="58"/>
      <c r="G70" s="58"/>
      <c r="H70" s="58"/>
      <c r="I70" s="65"/>
    </row>
    <row r="71" spans="1:9" s="66" customFormat="1" outlineLevel="1" x14ac:dyDescent="0.25">
      <c r="A71" s="61" t="s">
        <v>35</v>
      </c>
      <c r="B71" s="62"/>
      <c r="C71" s="62"/>
      <c r="D71" s="62"/>
      <c r="E71" s="62"/>
      <c r="F71" s="63"/>
      <c r="G71" s="68"/>
      <c r="H71" s="58"/>
      <c r="I71" s="65"/>
    </row>
    <row r="72" spans="1:9" s="66" customFormat="1" ht="31.5" outlineLevel="1" x14ac:dyDescent="0.25">
      <c r="A72" s="47">
        <v>44</v>
      </c>
      <c r="B72" s="44" t="s">
        <v>34</v>
      </c>
      <c r="C72" s="56" t="s">
        <v>2</v>
      </c>
      <c r="D72" s="56">
        <f>3004/2</f>
        <v>1502</v>
      </c>
      <c r="E72" s="56">
        <v>2</v>
      </c>
      <c r="F72" s="58"/>
      <c r="G72" s="58"/>
      <c r="H72" s="58"/>
      <c r="I72" s="65"/>
    </row>
    <row r="73" spans="1:9" s="66" customFormat="1" outlineLevel="1" x14ac:dyDescent="0.25">
      <c r="A73" s="61" t="s">
        <v>72</v>
      </c>
      <c r="B73" s="62"/>
      <c r="C73" s="62"/>
      <c r="D73" s="62"/>
      <c r="E73" s="62"/>
      <c r="F73" s="63"/>
      <c r="G73" s="68"/>
      <c r="H73" s="58"/>
      <c r="I73" s="65"/>
    </row>
    <row r="74" spans="1:9" s="66" customFormat="1" ht="32.25" customHeight="1" outlineLevel="1" x14ac:dyDescent="0.25">
      <c r="A74" s="47">
        <v>45</v>
      </c>
      <c r="B74" s="44" t="s">
        <v>95</v>
      </c>
      <c r="C74" s="56" t="s">
        <v>2</v>
      </c>
      <c r="D74" s="56">
        <v>2830.8</v>
      </c>
      <c r="E74" s="56">
        <v>12</v>
      </c>
      <c r="F74" s="58"/>
      <c r="G74" s="58"/>
      <c r="H74" s="58"/>
      <c r="I74" s="76"/>
    </row>
    <row r="75" spans="1:9" s="66" customFormat="1" ht="47.25" outlineLevel="1" x14ac:dyDescent="0.25">
      <c r="A75" s="47">
        <v>46</v>
      </c>
      <c r="B75" s="44" t="s">
        <v>80</v>
      </c>
      <c r="C75" s="56" t="s">
        <v>2</v>
      </c>
      <c r="D75" s="56">
        <v>2830.8</v>
      </c>
      <c r="E75" s="56">
        <v>366</v>
      </c>
      <c r="F75" s="58"/>
      <c r="G75" s="58"/>
      <c r="H75" s="58"/>
      <c r="I75" s="59"/>
    </row>
    <row r="76" spans="1:9" s="66" customFormat="1" ht="16.5" outlineLevel="1" thickBot="1" x14ac:dyDescent="0.3">
      <c r="A76" s="69">
        <v>47</v>
      </c>
      <c r="B76" s="70" t="s">
        <v>84</v>
      </c>
      <c r="C76" s="72" t="s">
        <v>5</v>
      </c>
      <c r="D76" s="72">
        <v>20</v>
      </c>
      <c r="E76" s="72">
        <v>1</v>
      </c>
      <c r="F76" s="73"/>
      <c r="G76" s="58"/>
      <c r="H76" s="58"/>
      <c r="I76" s="65"/>
    </row>
    <row r="77" spans="1:9" ht="16.5" thickBot="1" x14ac:dyDescent="0.3">
      <c r="A77" s="104" t="s">
        <v>32</v>
      </c>
      <c r="B77" s="105"/>
      <c r="C77" s="105"/>
      <c r="D77" s="105"/>
      <c r="E77" s="105"/>
      <c r="F77" s="94"/>
      <c r="G77" s="26">
        <f>SUM(G57:G76)</f>
        <v>0</v>
      </c>
      <c r="H77" s="27">
        <f>SUM(H57:H76)</f>
        <v>0</v>
      </c>
      <c r="I77" s="24"/>
    </row>
    <row r="78" spans="1:9" x14ac:dyDescent="0.25">
      <c r="A78" s="106" t="s">
        <v>96</v>
      </c>
      <c r="B78" s="106"/>
      <c r="C78" s="106"/>
      <c r="D78" s="106"/>
      <c r="E78" s="106"/>
      <c r="F78" s="106"/>
      <c r="G78" s="106"/>
      <c r="H78" s="106"/>
      <c r="I78" s="24"/>
    </row>
    <row r="79" spans="1:9" outlineLevel="1" x14ac:dyDescent="0.25">
      <c r="A79" s="21" t="s">
        <v>23</v>
      </c>
      <c r="B79" s="22"/>
      <c r="C79" s="22"/>
      <c r="D79" s="22"/>
      <c r="E79" s="22"/>
      <c r="F79" s="96"/>
      <c r="G79" s="22"/>
      <c r="H79" s="23"/>
      <c r="I79" s="28"/>
    </row>
    <row r="80" spans="1:9" s="88" customFormat="1" ht="34.5" customHeight="1" outlineLevel="1" x14ac:dyDescent="0.25">
      <c r="A80" s="86">
        <v>48</v>
      </c>
      <c r="B80" s="44" t="s">
        <v>95</v>
      </c>
      <c r="C80" s="55" t="s">
        <v>2</v>
      </c>
      <c r="D80" s="55">
        <v>44689</v>
      </c>
      <c r="E80" s="55">
        <v>6</v>
      </c>
      <c r="F80" s="87"/>
      <c r="G80" s="87"/>
      <c r="H80" s="87"/>
    </row>
    <row r="81" spans="1:9" s="60" customFormat="1" ht="47.25" outlineLevel="1" x14ac:dyDescent="0.25">
      <c r="A81" s="47">
        <v>49</v>
      </c>
      <c r="B81" s="44" t="s">
        <v>79</v>
      </c>
      <c r="C81" s="56" t="s">
        <v>2</v>
      </c>
      <c r="D81" s="56">
        <v>44689</v>
      </c>
      <c r="E81" s="56">
        <v>18</v>
      </c>
      <c r="F81" s="58"/>
      <c r="G81" s="58"/>
      <c r="H81" s="87"/>
      <c r="I81" s="59"/>
    </row>
    <row r="82" spans="1:9" s="60" customFormat="1" outlineLevel="1" x14ac:dyDescent="0.25">
      <c r="A82" s="61" t="s">
        <v>8</v>
      </c>
      <c r="B82" s="62"/>
      <c r="C82" s="62"/>
      <c r="D82" s="62"/>
      <c r="E82" s="62"/>
      <c r="F82" s="63"/>
      <c r="G82" s="68"/>
      <c r="H82" s="87"/>
      <c r="I82" s="64"/>
    </row>
    <row r="83" spans="1:9" s="60" customFormat="1" ht="47.25" outlineLevel="1" x14ac:dyDescent="0.25">
      <c r="A83" s="47">
        <v>50</v>
      </c>
      <c r="B83" s="44" t="s">
        <v>79</v>
      </c>
      <c r="C83" s="56" t="s">
        <v>2</v>
      </c>
      <c r="D83" s="56">
        <v>16754</v>
      </c>
      <c r="E83" s="56">
        <v>18</v>
      </c>
      <c r="F83" s="58"/>
      <c r="G83" s="58"/>
      <c r="H83" s="87"/>
      <c r="I83" s="59"/>
    </row>
    <row r="84" spans="1:9" s="60" customFormat="1" outlineLevel="1" x14ac:dyDescent="0.25">
      <c r="A84" s="61" t="s">
        <v>9</v>
      </c>
      <c r="B84" s="62"/>
      <c r="C84" s="62"/>
      <c r="D84" s="62"/>
      <c r="E84" s="62"/>
      <c r="F84" s="63"/>
      <c r="G84" s="68"/>
      <c r="H84" s="87"/>
      <c r="I84" s="65"/>
    </row>
    <row r="85" spans="1:9" s="60" customFormat="1" ht="31.5" outlineLevel="1" x14ac:dyDescent="0.25">
      <c r="A85" s="47">
        <v>51</v>
      </c>
      <c r="B85" s="44" t="s">
        <v>94</v>
      </c>
      <c r="C85" s="56" t="s">
        <v>5</v>
      </c>
      <c r="D85" s="56">
        <v>122</v>
      </c>
      <c r="E85" s="56">
        <v>100</v>
      </c>
      <c r="F85" s="58"/>
      <c r="G85" s="58"/>
      <c r="H85" s="87"/>
      <c r="I85" s="64"/>
    </row>
    <row r="86" spans="1:9" s="60" customFormat="1" outlineLevel="1" x14ac:dyDescent="0.25">
      <c r="A86" s="61" t="s">
        <v>11</v>
      </c>
      <c r="B86" s="62"/>
      <c r="C86" s="62"/>
      <c r="D86" s="62"/>
      <c r="E86" s="62"/>
      <c r="F86" s="63"/>
      <c r="G86" s="68"/>
      <c r="H86" s="87"/>
      <c r="I86" s="65"/>
    </row>
    <row r="87" spans="1:9" s="60" customFormat="1" outlineLevel="1" x14ac:dyDescent="0.25">
      <c r="A87" s="47">
        <v>52</v>
      </c>
      <c r="B87" s="54" t="s">
        <v>12</v>
      </c>
      <c r="C87" s="56" t="s">
        <v>2</v>
      </c>
      <c r="D87" s="56">
        <v>55</v>
      </c>
      <c r="E87" s="56">
        <v>7</v>
      </c>
      <c r="F87" s="58"/>
      <c r="G87" s="58"/>
      <c r="H87" s="87"/>
      <c r="I87" s="64"/>
    </row>
    <row r="88" spans="1:9" s="60" customFormat="1" outlineLevel="1" x14ac:dyDescent="0.25">
      <c r="A88" s="61" t="s">
        <v>25</v>
      </c>
      <c r="B88" s="62"/>
      <c r="C88" s="62"/>
      <c r="D88" s="62"/>
      <c r="E88" s="62"/>
      <c r="F88" s="63"/>
      <c r="G88" s="68"/>
      <c r="H88" s="87"/>
      <c r="I88" s="65"/>
    </row>
    <row r="89" spans="1:9" s="60" customFormat="1" ht="31.5" outlineLevel="1" x14ac:dyDescent="0.25">
      <c r="A89" s="47">
        <v>53</v>
      </c>
      <c r="B89" s="54" t="s">
        <v>4</v>
      </c>
      <c r="C89" s="56" t="s">
        <v>2</v>
      </c>
      <c r="D89" s="56">
        <v>2830.8</v>
      </c>
      <c r="E89" s="56">
        <v>5</v>
      </c>
      <c r="F89" s="58"/>
      <c r="G89" s="58"/>
      <c r="H89" s="87"/>
      <c r="I89" s="59"/>
    </row>
    <row r="90" spans="1:9" s="60" customFormat="1" ht="48" outlineLevel="1" thickBot="1" x14ac:dyDescent="0.3">
      <c r="A90" s="69">
        <v>54</v>
      </c>
      <c r="B90" s="77" t="s">
        <v>33</v>
      </c>
      <c r="C90" s="71" t="s">
        <v>5</v>
      </c>
      <c r="D90" s="72">
        <v>80</v>
      </c>
      <c r="E90" s="72">
        <v>30</v>
      </c>
      <c r="F90" s="73"/>
      <c r="G90" s="58"/>
      <c r="H90" s="87"/>
      <c r="I90" s="65"/>
    </row>
    <row r="91" spans="1:9" ht="16.5" thickBot="1" x14ac:dyDescent="0.3">
      <c r="A91" s="104" t="s">
        <v>32</v>
      </c>
      <c r="B91" s="105"/>
      <c r="C91" s="105"/>
      <c r="D91" s="105"/>
      <c r="E91" s="105"/>
      <c r="F91" s="94"/>
      <c r="G91" s="26">
        <f>SUM(G80:G90)</f>
        <v>0</v>
      </c>
      <c r="H91" s="27">
        <f>SUM(H80:H90)</f>
        <v>0</v>
      </c>
      <c r="I91" s="20"/>
    </row>
    <row r="92" spans="1:9" x14ac:dyDescent="0.25">
      <c r="A92" s="114" t="s">
        <v>26</v>
      </c>
      <c r="B92" s="115"/>
      <c r="C92" s="115"/>
      <c r="D92" s="115"/>
      <c r="E92" s="115"/>
      <c r="F92" s="115"/>
      <c r="G92" s="115"/>
      <c r="H92" s="116"/>
      <c r="I92" s="24"/>
    </row>
    <row r="93" spans="1:9" outlineLevel="1" x14ac:dyDescent="0.25">
      <c r="A93" s="21" t="s">
        <v>37</v>
      </c>
      <c r="B93" s="22"/>
      <c r="C93" s="22"/>
      <c r="D93" s="22"/>
      <c r="E93" s="22"/>
      <c r="F93" s="96"/>
      <c r="G93" s="22"/>
      <c r="H93" s="23"/>
      <c r="I93" s="28"/>
    </row>
    <row r="94" spans="1:9" s="60" customFormat="1" ht="31.5" outlineLevel="1" x14ac:dyDescent="0.25">
      <c r="A94" s="47">
        <v>55</v>
      </c>
      <c r="B94" s="44" t="s">
        <v>38</v>
      </c>
      <c r="C94" s="56" t="s">
        <v>2</v>
      </c>
      <c r="D94" s="56">
        <v>4202.38</v>
      </c>
      <c r="E94" s="56">
        <v>6</v>
      </c>
      <c r="F94" s="58"/>
      <c r="G94" s="58"/>
      <c r="H94" s="58"/>
    </row>
    <row r="95" spans="1:9" s="60" customFormat="1" outlineLevel="1" x14ac:dyDescent="0.25">
      <c r="A95" s="61" t="s">
        <v>19</v>
      </c>
      <c r="B95" s="62"/>
      <c r="C95" s="62"/>
      <c r="D95" s="62"/>
      <c r="E95" s="62"/>
      <c r="F95" s="63"/>
      <c r="G95" s="63"/>
      <c r="H95" s="58"/>
      <c r="I95" s="75"/>
    </row>
    <row r="96" spans="1:9" s="60" customFormat="1" ht="47.25" outlineLevel="1" x14ac:dyDescent="0.25">
      <c r="A96" s="47">
        <v>56</v>
      </c>
      <c r="B96" s="44" t="s">
        <v>39</v>
      </c>
      <c r="C96" s="56" t="s">
        <v>2</v>
      </c>
      <c r="D96" s="56">
        <v>16745</v>
      </c>
      <c r="E96" s="56">
        <v>35</v>
      </c>
      <c r="F96" s="58"/>
      <c r="G96" s="58"/>
      <c r="H96" s="58"/>
      <c r="I96" s="64"/>
    </row>
    <row r="97" spans="1:9" s="60" customFormat="1" ht="63" outlineLevel="1" x14ac:dyDescent="0.25">
      <c r="A97" s="47">
        <v>57</v>
      </c>
      <c r="B97" s="44" t="s">
        <v>123</v>
      </c>
      <c r="C97" s="56" t="s">
        <v>2</v>
      </c>
      <c r="D97" s="56">
        <v>44689</v>
      </c>
      <c r="E97" s="56">
        <v>35</v>
      </c>
      <c r="F97" s="58"/>
      <c r="G97" s="58"/>
      <c r="H97" s="58"/>
      <c r="I97" s="65"/>
    </row>
    <row r="98" spans="1:9" s="60" customFormat="1" ht="63" outlineLevel="1" x14ac:dyDescent="0.25">
      <c r="A98" s="47">
        <v>58</v>
      </c>
      <c r="B98" s="44" t="s">
        <v>82</v>
      </c>
      <c r="C98" s="56" t="s">
        <v>2</v>
      </c>
      <c r="D98" s="56">
        <v>44689</v>
      </c>
      <c r="E98" s="56">
        <v>140</v>
      </c>
      <c r="F98" s="58"/>
      <c r="G98" s="58"/>
      <c r="H98" s="58"/>
      <c r="I98" s="65"/>
    </row>
    <row r="99" spans="1:9" s="60" customFormat="1" ht="31.5" outlineLevel="1" x14ac:dyDescent="0.25">
      <c r="A99" s="47">
        <v>59</v>
      </c>
      <c r="B99" s="44" t="s">
        <v>20</v>
      </c>
      <c r="C99" s="56" t="s">
        <v>21</v>
      </c>
      <c r="D99" s="78">
        <v>71490.100000000006</v>
      </c>
      <c r="E99" s="56">
        <v>1</v>
      </c>
      <c r="F99" s="58"/>
      <c r="G99" s="58"/>
      <c r="H99" s="58"/>
      <c r="I99" s="64"/>
    </row>
    <row r="100" spans="1:9" s="60" customFormat="1" ht="47.25" outlineLevel="1" x14ac:dyDescent="0.25">
      <c r="A100" s="47">
        <v>60</v>
      </c>
      <c r="B100" s="44" t="s">
        <v>81</v>
      </c>
      <c r="C100" s="56" t="s">
        <v>21</v>
      </c>
      <c r="D100" s="78">
        <v>71490.100000000006</v>
      </c>
      <c r="E100" s="56">
        <v>1</v>
      </c>
      <c r="F100" s="58"/>
      <c r="G100" s="58"/>
      <c r="H100" s="58"/>
      <c r="I100" s="65"/>
    </row>
    <row r="101" spans="1:9" s="60" customFormat="1" ht="31.5" outlineLevel="1" x14ac:dyDescent="0.25">
      <c r="A101" s="47">
        <v>61</v>
      </c>
      <c r="B101" s="44" t="s">
        <v>40</v>
      </c>
      <c r="C101" s="56" t="s">
        <v>21</v>
      </c>
      <c r="D101" s="78">
        <v>71490.100000000006</v>
      </c>
      <c r="E101" s="56">
        <v>1</v>
      </c>
      <c r="F101" s="58"/>
      <c r="G101" s="58"/>
      <c r="H101" s="58"/>
      <c r="I101" s="65"/>
    </row>
    <row r="102" spans="1:9" s="60" customFormat="1" ht="47.25" outlineLevel="1" x14ac:dyDescent="0.25">
      <c r="A102" s="47">
        <v>62</v>
      </c>
      <c r="B102" s="54" t="s">
        <v>22</v>
      </c>
      <c r="C102" s="56" t="s">
        <v>2</v>
      </c>
      <c r="D102" s="56">
        <v>44689</v>
      </c>
      <c r="E102" s="56">
        <v>35</v>
      </c>
      <c r="F102" s="58"/>
      <c r="G102" s="58"/>
      <c r="H102" s="58"/>
      <c r="I102" s="65"/>
    </row>
    <row r="103" spans="1:9" s="60" customFormat="1" ht="47.25" outlineLevel="1" x14ac:dyDescent="0.25">
      <c r="A103" s="47">
        <v>63</v>
      </c>
      <c r="B103" s="54" t="s">
        <v>51</v>
      </c>
      <c r="C103" s="56" t="s">
        <v>2</v>
      </c>
      <c r="D103" s="56">
        <v>16754</v>
      </c>
      <c r="E103" s="56">
        <v>35</v>
      </c>
      <c r="F103" s="58"/>
      <c r="G103" s="58"/>
      <c r="H103" s="58"/>
      <c r="I103" s="65"/>
    </row>
    <row r="104" spans="1:9" s="60" customFormat="1" ht="63.75" outlineLevel="1" thickBot="1" x14ac:dyDescent="0.3">
      <c r="A104" s="47">
        <v>64</v>
      </c>
      <c r="B104" s="77" t="s">
        <v>41</v>
      </c>
      <c r="C104" s="72" t="s">
        <v>2</v>
      </c>
      <c r="D104" s="72">
        <v>100</v>
      </c>
      <c r="E104" s="72">
        <v>6</v>
      </c>
      <c r="F104" s="73"/>
      <c r="G104" s="58"/>
      <c r="H104" s="58"/>
      <c r="I104" s="65"/>
    </row>
    <row r="105" spans="1:9" ht="16.5" thickBot="1" x14ac:dyDescent="0.3">
      <c r="A105" s="104" t="s">
        <v>32</v>
      </c>
      <c r="B105" s="105"/>
      <c r="C105" s="33"/>
      <c r="D105" s="33"/>
      <c r="E105" s="33"/>
      <c r="F105" s="97"/>
      <c r="G105" s="34">
        <f>SUM(G94:G104)</f>
        <v>0</v>
      </c>
      <c r="H105" s="27">
        <f>SUM(H94:H104)</f>
        <v>0</v>
      </c>
      <c r="I105" s="24"/>
    </row>
    <row r="106" spans="1:9" x14ac:dyDescent="0.25">
      <c r="A106" s="106" t="s">
        <v>27</v>
      </c>
      <c r="B106" s="106"/>
      <c r="C106" s="106"/>
      <c r="D106" s="106"/>
      <c r="E106" s="106"/>
      <c r="F106" s="106"/>
      <c r="G106" s="106"/>
      <c r="H106" s="106"/>
      <c r="I106" s="24"/>
    </row>
    <row r="107" spans="1:9" s="60" customFormat="1" ht="31.5" outlineLevel="1" x14ac:dyDescent="0.25">
      <c r="A107" s="47">
        <v>65</v>
      </c>
      <c r="B107" s="44" t="s">
        <v>97</v>
      </c>
      <c r="C107" s="56" t="s">
        <v>5</v>
      </c>
      <c r="D107" s="56">
        <v>300</v>
      </c>
      <c r="E107" s="56">
        <v>9</v>
      </c>
      <c r="F107" s="58"/>
      <c r="G107" s="58"/>
      <c r="H107" s="58"/>
      <c r="I107" s="79"/>
    </row>
    <row r="108" spans="1:9" s="60" customFormat="1" outlineLevel="1" x14ac:dyDescent="0.25">
      <c r="A108" s="47">
        <v>66</v>
      </c>
      <c r="B108" s="44" t="s">
        <v>28</v>
      </c>
      <c r="C108" s="56" t="s">
        <v>76</v>
      </c>
      <c r="D108" s="56">
        <v>550</v>
      </c>
      <c r="E108" s="56">
        <v>7</v>
      </c>
      <c r="F108" s="58"/>
      <c r="G108" s="58"/>
      <c r="H108" s="58"/>
    </row>
    <row r="109" spans="1:9" s="60" customFormat="1" outlineLevel="1" x14ac:dyDescent="0.25">
      <c r="A109" s="47">
        <v>67</v>
      </c>
      <c r="B109" s="44" t="s">
        <v>98</v>
      </c>
      <c r="C109" s="56" t="s">
        <v>5</v>
      </c>
      <c r="D109" s="56">
        <v>215</v>
      </c>
      <c r="E109" s="56">
        <v>2</v>
      </c>
      <c r="F109" s="58"/>
      <c r="G109" s="58"/>
      <c r="H109" s="58"/>
    </row>
    <row r="110" spans="1:9" s="60" customFormat="1" ht="63" outlineLevel="1" x14ac:dyDescent="0.25">
      <c r="A110" s="47">
        <v>68</v>
      </c>
      <c r="B110" s="44" t="s">
        <v>99</v>
      </c>
      <c r="C110" s="56" t="s">
        <v>5</v>
      </c>
      <c r="D110" s="56">
        <v>1062</v>
      </c>
      <c r="E110" s="56">
        <v>2</v>
      </c>
      <c r="F110" s="58"/>
      <c r="G110" s="58"/>
      <c r="H110" s="58"/>
      <c r="I110" s="65"/>
    </row>
    <row r="111" spans="1:9" s="66" customFormat="1" ht="63" outlineLevel="1" x14ac:dyDescent="0.25">
      <c r="A111" s="47">
        <v>69</v>
      </c>
      <c r="B111" s="44" t="s">
        <v>67</v>
      </c>
      <c r="C111" s="56" t="s">
        <v>5</v>
      </c>
      <c r="D111" s="56">
        <v>1573</v>
      </c>
      <c r="E111" s="56">
        <v>3</v>
      </c>
      <c r="F111" s="58"/>
      <c r="G111" s="58"/>
      <c r="H111" s="58"/>
      <c r="I111" s="65"/>
    </row>
    <row r="112" spans="1:9" s="66" customFormat="1" ht="31.5" outlineLevel="1" x14ac:dyDescent="0.25">
      <c r="A112" s="47">
        <v>70</v>
      </c>
      <c r="B112" s="44" t="s">
        <v>100</v>
      </c>
      <c r="C112" s="56" t="s">
        <v>5</v>
      </c>
      <c r="D112" s="56">
        <v>625</v>
      </c>
      <c r="E112" s="56">
        <v>4</v>
      </c>
      <c r="F112" s="58"/>
      <c r="G112" s="58"/>
      <c r="H112" s="58"/>
      <c r="I112" s="65"/>
    </row>
    <row r="113" spans="1:9" s="66" customFormat="1" ht="31.5" outlineLevel="1" x14ac:dyDescent="0.25">
      <c r="A113" s="47">
        <v>71</v>
      </c>
      <c r="B113" s="44" t="s">
        <v>59</v>
      </c>
      <c r="C113" s="56" t="s">
        <v>5</v>
      </c>
      <c r="D113" s="56">
        <v>1573</v>
      </c>
      <c r="E113" s="56">
        <v>8</v>
      </c>
      <c r="F113" s="58"/>
      <c r="G113" s="58"/>
      <c r="H113" s="58"/>
      <c r="I113" s="65"/>
    </row>
    <row r="114" spans="1:9" s="66" customFormat="1" ht="31.5" outlineLevel="1" x14ac:dyDescent="0.25">
      <c r="A114" s="47">
        <v>72</v>
      </c>
      <c r="B114" s="44" t="s">
        <v>48</v>
      </c>
      <c r="C114" s="56" t="s">
        <v>5</v>
      </c>
      <c r="D114" s="56">
        <v>625</v>
      </c>
      <c r="E114" s="56">
        <v>123</v>
      </c>
      <c r="F114" s="58"/>
      <c r="G114" s="58"/>
      <c r="H114" s="58"/>
      <c r="I114" s="65"/>
    </row>
    <row r="115" spans="1:9" s="66" customFormat="1" ht="31.5" outlineLevel="1" x14ac:dyDescent="0.25">
      <c r="A115" s="47">
        <v>73</v>
      </c>
      <c r="B115" s="44" t="s">
        <v>49</v>
      </c>
      <c r="C115" s="56" t="s">
        <v>5</v>
      </c>
      <c r="D115" s="56">
        <v>948</v>
      </c>
      <c r="E115" s="56">
        <v>123</v>
      </c>
      <c r="F115" s="58"/>
      <c r="G115" s="58"/>
      <c r="H115" s="58"/>
      <c r="I115" s="65"/>
    </row>
    <row r="116" spans="1:9" s="66" customFormat="1" ht="31.5" outlineLevel="1" x14ac:dyDescent="0.25">
      <c r="A116" s="47">
        <v>74</v>
      </c>
      <c r="B116" s="44" t="s">
        <v>50</v>
      </c>
      <c r="C116" s="56" t="s">
        <v>2</v>
      </c>
      <c r="D116" s="56">
        <v>22187</v>
      </c>
      <c r="E116" s="56">
        <v>123</v>
      </c>
      <c r="F116" s="58"/>
      <c r="G116" s="58"/>
      <c r="H116" s="58"/>
      <c r="I116" s="65"/>
    </row>
    <row r="117" spans="1:9" s="66" customFormat="1" ht="96" customHeight="1" outlineLevel="1" x14ac:dyDescent="0.25">
      <c r="A117" s="47">
        <v>75</v>
      </c>
      <c r="B117" s="44" t="s">
        <v>85</v>
      </c>
      <c r="C117" s="56" t="s">
        <v>5</v>
      </c>
      <c r="D117" s="56">
        <v>250</v>
      </c>
      <c r="E117" s="56">
        <v>123</v>
      </c>
      <c r="F117" s="58"/>
      <c r="G117" s="58"/>
      <c r="H117" s="58"/>
      <c r="I117" s="65"/>
    </row>
    <row r="118" spans="1:9" s="66" customFormat="1" outlineLevel="1" x14ac:dyDescent="0.25">
      <c r="A118" s="47">
        <v>76</v>
      </c>
      <c r="B118" s="44" t="s">
        <v>101</v>
      </c>
      <c r="C118" s="56" t="s">
        <v>2</v>
      </c>
      <c r="D118" s="56">
        <v>490</v>
      </c>
      <c r="E118" s="56">
        <v>123</v>
      </c>
      <c r="F118" s="58"/>
      <c r="G118" s="58"/>
      <c r="H118" s="58"/>
      <c r="I118" s="65"/>
    </row>
    <row r="119" spans="1:9" s="66" customFormat="1" ht="31.5" outlineLevel="1" x14ac:dyDescent="0.25">
      <c r="A119" s="47">
        <v>77</v>
      </c>
      <c r="B119" s="44" t="s">
        <v>102</v>
      </c>
      <c r="C119" s="56" t="s">
        <v>2</v>
      </c>
      <c r="D119" s="56">
        <v>490</v>
      </c>
      <c r="E119" s="56">
        <v>15</v>
      </c>
      <c r="F119" s="58"/>
      <c r="G119" s="58"/>
      <c r="H119" s="58"/>
      <c r="I119" s="65"/>
    </row>
    <row r="120" spans="1:9" s="66" customFormat="1" outlineLevel="1" x14ac:dyDescent="0.25">
      <c r="A120" s="47">
        <v>78</v>
      </c>
      <c r="B120" s="44" t="s">
        <v>29</v>
      </c>
      <c r="C120" s="56" t="s">
        <v>2</v>
      </c>
      <c r="D120" s="56">
        <v>14957.2</v>
      </c>
      <c r="E120" s="56">
        <v>7</v>
      </c>
      <c r="F120" s="58"/>
      <c r="G120" s="58"/>
      <c r="H120" s="58"/>
      <c r="I120" s="65"/>
    </row>
    <row r="121" spans="1:9" s="66" customFormat="1" ht="31.5" outlineLevel="1" x14ac:dyDescent="0.25">
      <c r="A121" s="47">
        <v>79</v>
      </c>
      <c r="B121" s="44" t="s">
        <v>103</v>
      </c>
      <c r="C121" s="56" t="s">
        <v>5</v>
      </c>
      <c r="D121" s="56">
        <v>740</v>
      </c>
      <c r="E121" s="56">
        <v>4</v>
      </c>
      <c r="F121" s="58"/>
      <c r="G121" s="58"/>
      <c r="H121" s="58"/>
      <c r="I121" s="65"/>
    </row>
    <row r="122" spans="1:9" s="66" customFormat="1" ht="31.5" outlineLevel="1" x14ac:dyDescent="0.25">
      <c r="A122" s="47">
        <v>80</v>
      </c>
      <c r="B122" s="44" t="s">
        <v>61</v>
      </c>
      <c r="C122" s="56" t="s">
        <v>2</v>
      </c>
      <c r="D122" s="56">
        <v>19882.5</v>
      </c>
      <c r="E122" s="56">
        <v>36</v>
      </c>
      <c r="F122" s="58"/>
      <c r="G122" s="58"/>
      <c r="H122" s="58"/>
      <c r="I122" s="65"/>
    </row>
    <row r="123" spans="1:9" s="66" customFormat="1" ht="31.5" outlineLevel="1" x14ac:dyDescent="0.25">
      <c r="A123" s="47">
        <v>81</v>
      </c>
      <c r="B123" s="80" t="s">
        <v>60</v>
      </c>
      <c r="C123" s="81" t="s">
        <v>2</v>
      </c>
      <c r="D123" s="72">
        <v>6699.5</v>
      </c>
      <c r="E123" s="72">
        <v>36</v>
      </c>
      <c r="F123" s="73"/>
      <c r="G123" s="58"/>
      <c r="H123" s="58"/>
      <c r="I123" s="65"/>
    </row>
    <row r="124" spans="1:9" s="66" customFormat="1" ht="31.5" outlineLevel="1" x14ac:dyDescent="0.25">
      <c r="A124" s="47">
        <v>82</v>
      </c>
      <c r="B124" s="44" t="s">
        <v>104</v>
      </c>
      <c r="C124" s="56" t="s">
        <v>2</v>
      </c>
      <c r="D124" s="72">
        <v>490</v>
      </c>
      <c r="E124" s="72">
        <v>1</v>
      </c>
      <c r="F124" s="73"/>
      <c r="G124" s="58"/>
      <c r="H124" s="58"/>
      <c r="I124" s="65"/>
    </row>
    <row r="125" spans="1:9" s="66" customFormat="1" ht="47.25" outlineLevel="1" x14ac:dyDescent="0.25">
      <c r="A125" s="47">
        <v>83</v>
      </c>
      <c r="B125" s="44" t="s">
        <v>86</v>
      </c>
      <c r="C125" s="56" t="s">
        <v>2</v>
      </c>
      <c r="D125" s="56">
        <v>1000</v>
      </c>
      <c r="E125" s="56">
        <v>1</v>
      </c>
      <c r="F125" s="58"/>
      <c r="G125" s="58"/>
      <c r="H125" s="58"/>
      <c r="I125" s="65"/>
    </row>
    <row r="126" spans="1:9" s="66" customFormat="1" ht="47.25" outlineLevel="1" x14ac:dyDescent="0.25">
      <c r="A126" s="47">
        <v>84</v>
      </c>
      <c r="B126" s="44" t="s">
        <v>105</v>
      </c>
      <c r="C126" s="56" t="s">
        <v>2</v>
      </c>
      <c r="D126" s="56">
        <v>27072</v>
      </c>
      <c r="E126" s="56">
        <v>7</v>
      </c>
      <c r="F126" s="58"/>
      <c r="G126" s="58"/>
      <c r="H126" s="58"/>
      <c r="I126" s="75"/>
    </row>
    <row r="127" spans="1:9" s="66" customFormat="1" ht="47.25" outlineLevel="1" x14ac:dyDescent="0.25">
      <c r="A127" s="47">
        <v>85</v>
      </c>
      <c r="B127" s="44" t="s">
        <v>30</v>
      </c>
      <c r="C127" s="56" t="s">
        <v>2</v>
      </c>
      <c r="D127" s="56">
        <v>26582</v>
      </c>
      <c r="E127" s="56">
        <v>4</v>
      </c>
      <c r="F127" s="58"/>
      <c r="G127" s="58"/>
      <c r="H127" s="58"/>
      <c r="I127" s="65"/>
    </row>
    <row r="128" spans="1:9" s="66" customFormat="1" ht="31.5" outlineLevel="1" x14ac:dyDescent="0.25">
      <c r="A128" s="47">
        <v>86</v>
      </c>
      <c r="B128" s="44" t="s">
        <v>62</v>
      </c>
      <c r="C128" s="56" t="s">
        <v>2</v>
      </c>
      <c r="D128" s="56">
        <v>26582</v>
      </c>
      <c r="E128" s="56">
        <v>11</v>
      </c>
      <c r="F128" s="58"/>
      <c r="G128" s="58"/>
      <c r="H128" s="58"/>
      <c r="I128" s="65"/>
    </row>
    <row r="129" spans="1:9" s="66" customFormat="1" ht="47.25" outlineLevel="1" x14ac:dyDescent="0.25">
      <c r="A129" s="47">
        <v>87</v>
      </c>
      <c r="B129" s="44" t="s">
        <v>63</v>
      </c>
      <c r="C129" s="56" t="s">
        <v>2</v>
      </c>
      <c r="D129" s="56">
        <v>26582</v>
      </c>
      <c r="E129" s="56">
        <v>6</v>
      </c>
      <c r="F129" s="58"/>
      <c r="G129" s="58"/>
      <c r="H129" s="58"/>
      <c r="I129" s="82"/>
    </row>
    <row r="130" spans="1:9" s="66" customFormat="1" outlineLevel="1" x14ac:dyDescent="0.25">
      <c r="A130" s="47">
        <v>88</v>
      </c>
      <c r="B130" s="44" t="s">
        <v>111</v>
      </c>
      <c r="C130" s="56" t="s">
        <v>5</v>
      </c>
      <c r="D130" s="56">
        <v>14000</v>
      </c>
      <c r="E130" s="56">
        <v>1</v>
      </c>
      <c r="F130" s="58"/>
      <c r="G130" s="58"/>
      <c r="H130" s="58"/>
      <c r="I130" s="65"/>
    </row>
    <row r="131" spans="1:9" s="60" customFormat="1" outlineLevel="1" x14ac:dyDescent="0.25">
      <c r="A131" s="47">
        <v>89</v>
      </c>
      <c r="B131" s="44" t="s">
        <v>114</v>
      </c>
      <c r="C131" s="56" t="s">
        <v>2</v>
      </c>
      <c r="D131" s="56">
        <v>26582</v>
      </c>
      <c r="E131" s="56">
        <v>1</v>
      </c>
      <c r="F131" s="58"/>
      <c r="G131" s="58"/>
      <c r="H131" s="58"/>
      <c r="I131" s="82"/>
    </row>
    <row r="132" spans="1:9" s="60" customFormat="1" outlineLevel="1" x14ac:dyDescent="0.25">
      <c r="A132" s="47">
        <v>90</v>
      </c>
      <c r="B132" s="44" t="s">
        <v>31</v>
      </c>
      <c r="C132" s="56" t="s">
        <v>5</v>
      </c>
      <c r="D132" s="56">
        <v>1707</v>
      </c>
      <c r="E132" s="56">
        <v>4</v>
      </c>
      <c r="F132" s="58"/>
      <c r="G132" s="58"/>
      <c r="H132" s="58"/>
      <c r="I132" s="82"/>
    </row>
    <row r="133" spans="1:9" s="60" customFormat="1" outlineLevel="1" x14ac:dyDescent="0.25">
      <c r="A133" s="47">
        <v>91</v>
      </c>
      <c r="B133" s="44" t="s">
        <v>106</v>
      </c>
      <c r="C133" s="56" t="s">
        <v>2</v>
      </c>
      <c r="D133" s="56">
        <v>5000</v>
      </c>
      <c r="E133" s="56">
        <v>14</v>
      </c>
      <c r="F133" s="58"/>
      <c r="G133" s="58"/>
      <c r="H133" s="58"/>
      <c r="I133" s="82"/>
    </row>
    <row r="134" spans="1:9" s="60" customFormat="1" ht="81.75" customHeight="1" outlineLevel="1" thickBot="1" x14ac:dyDescent="0.3">
      <c r="A134" s="47">
        <v>92</v>
      </c>
      <c r="B134" s="44" t="s">
        <v>77</v>
      </c>
      <c r="C134" s="56" t="s">
        <v>5</v>
      </c>
      <c r="D134" s="56">
        <v>110</v>
      </c>
      <c r="E134" s="56">
        <v>1</v>
      </c>
      <c r="F134" s="58"/>
      <c r="G134" s="58"/>
      <c r="H134" s="58"/>
      <c r="I134" s="65"/>
    </row>
    <row r="135" spans="1:9" ht="16.5" thickBot="1" x14ac:dyDescent="0.3">
      <c r="A135" s="104" t="s">
        <v>32</v>
      </c>
      <c r="B135" s="105"/>
      <c r="C135" s="33"/>
      <c r="D135" s="33"/>
      <c r="E135" s="33"/>
      <c r="F135" s="97"/>
      <c r="G135" s="34">
        <f>SUM(G107:G134)</f>
        <v>0</v>
      </c>
      <c r="H135" s="35">
        <f>SUM(H107:H134)</f>
        <v>0</v>
      </c>
      <c r="I135" s="24"/>
    </row>
    <row r="136" spans="1:9" x14ac:dyDescent="0.25">
      <c r="A136" s="106" t="s">
        <v>73</v>
      </c>
      <c r="B136" s="106"/>
      <c r="C136" s="106"/>
      <c r="D136" s="106"/>
      <c r="E136" s="106"/>
      <c r="F136" s="106"/>
      <c r="G136" s="106"/>
      <c r="H136" s="106"/>
    </row>
    <row r="137" spans="1:9" outlineLevel="1" x14ac:dyDescent="0.25">
      <c r="A137" s="47">
        <v>93</v>
      </c>
      <c r="B137" s="44" t="s">
        <v>107</v>
      </c>
      <c r="C137" s="56" t="s">
        <v>2</v>
      </c>
      <c r="D137" s="56">
        <v>9799</v>
      </c>
      <c r="E137" s="56">
        <v>7</v>
      </c>
      <c r="F137" s="58"/>
      <c r="G137" s="58"/>
      <c r="H137" s="58"/>
    </row>
    <row r="138" spans="1:9" outlineLevel="1" x14ac:dyDescent="0.25">
      <c r="A138" s="47">
        <v>94</v>
      </c>
      <c r="B138" s="44" t="s">
        <v>108</v>
      </c>
      <c r="C138" s="56" t="s">
        <v>2</v>
      </c>
      <c r="D138" s="56">
        <v>9799</v>
      </c>
      <c r="E138" s="56">
        <v>37</v>
      </c>
      <c r="F138" s="58"/>
      <c r="G138" s="58"/>
      <c r="H138" s="58"/>
    </row>
    <row r="139" spans="1:9" ht="47.25" outlineLevel="1" x14ac:dyDescent="0.25">
      <c r="A139" s="47">
        <v>95</v>
      </c>
      <c r="B139" s="44" t="s">
        <v>30</v>
      </c>
      <c r="C139" s="56" t="s">
        <v>2</v>
      </c>
      <c r="D139" s="56">
        <v>9799</v>
      </c>
      <c r="E139" s="56">
        <v>4</v>
      </c>
      <c r="F139" s="58"/>
      <c r="G139" s="58"/>
      <c r="H139" s="58"/>
    </row>
    <row r="140" spans="1:9" ht="31.5" outlineLevel="1" x14ac:dyDescent="0.25">
      <c r="A140" s="47">
        <v>96</v>
      </c>
      <c r="B140" s="44" t="s">
        <v>62</v>
      </c>
      <c r="C140" s="56" t="s">
        <v>2</v>
      </c>
      <c r="D140" s="56">
        <v>9799</v>
      </c>
      <c r="E140" s="56">
        <v>9</v>
      </c>
      <c r="F140" s="58"/>
      <c r="G140" s="58"/>
      <c r="H140" s="58"/>
    </row>
    <row r="141" spans="1:9" ht="47.25" outlineLevel="1" x14ac:dyDescent="0.25">
      <c r="A141" s="47">
        <v>97</v>
      </c>
      <c r="B141" s="44" t="s">
        <v>63</v>
      </c>
      <c r="C141" s="56" t="s">
        <v>2</v>
      </c>
      <c r="D141" s="56">
        <v>9799</v>
      </c>
      <c r="E141" s="56">
        <v>6</v>
      </c>
      <c r="F141" s="58"/>
      <c r="G141" s="58"/>
      <c r="H141" s="58"/>
    </row>
    <row r="142" spans="1:9" outlineLevel="1" x14ac:dyDescent="0.25">
      <c r="A142" s="47">
        <v>98</v>
      </c>
      <c r="B142" s="44" t="s">
        <v>109</v>
      </c>
      <c r="C142" s="56" t="s">
        <v>2</v>
      </c>
      <c r="D142" s="56">
        <v>9799</v>
      </c>
      <c r="E142" s="56">
        <v>2</v>
      </c>
      <c r="F142" s="58"/>
      <c r="G142" s="58"/>
      <c r="H142" s="58"/>
    </row>
    <row r="143" spans="1:9" ht="47.25" outlineLevel="1" x14ac:dyDescent="0.25">
      <c r="A143" s="47">
        <v>99</v>
      </c>
      <c r="B143" s="44" t="s">
        <v>66</v>
      </c>
      <c r="C143" s="56" t="s">
        <v>2</v>
      </c>
      <c r="D143" s="56">
        <v>9799</v>
      </c>
      <c r="E143" s="56">
        <v>6</v>
      </c>
      <c r="F143" s="58"/>
      <c r="G143" s="58"/>
      <c r="H143" s="58"/>
    </row>
    <row r="144" spans="1:9" ht="31.5" outlineLevel="1" x14ac:dyDescent="0.25">
      <c r="A144" s="47">
        <v>100</v>
      </c>
      <c r="B144" s="44" t="s">
        <v>110</v>
      </c>
      <c r="C144" s="56" t="s">
        <v>5</v>
      </c>
      <c r="D144" s="56">
        <v>118</v>
      </c>
      <c r="E144" s="56">
        <v>7</v>
      </c>
      <c r="F144" s="58"/>
      <c r="G144" s="58"/>
      <c r="H144" s="58"/>
    </row>
    <row r="145" spans="1:9" ht="63" outlineLevel="1" x14ac:dyDescent="0.25">
      <c r="A145" s="47">
        <v>101</v>
      </c>
      <c r="B145" s="44" t="s">
        <v>67</v>
      </c>
      <c r="C145" s="56" t="s">
        <v>5</v>
      </c>
      <c r="D145" s="56">
        <v>162</v>
      </c>
      <c r="E145" s="56">
        <v>3</v>
      </c>
      <c r="F145" s="58"/>
      <c r="G145" s="58"/>
      <c r="H145" s="58"/>
    </row>
    <row r="146" spans="1:9" outlineLevel="1" x14ac:dyDescent="0.25">
      <c r="A146" s="47">
        <v>102</v>
      </c>
      <c r="B146" s="44" t="s">
        <v>111</v>
      </c>
      <c r="C146" s="56" t="s">
        <v>5</v>
      </c>
      <c r="D146" s="56">
        <v>6000</v>
      </c>
      <c r="E146" s="56">
        <v>1</v>
      </c>
      <c r="F146" s="58"/>
      <c r="G146" s="58"/>
      <c r="H146" s="58"/>
    </row>
    <row r="147" spans="1:9" ht="31.5" outlineLevel="1" x14ac:dyDescent="0.25">
      <c r="A147" s="47">
        <v>103</v>
      </c>
      <c r="B147" s="44" t="s">
        <v>102</v>
      </c>
      <c r="C147" s="56" t="s">
        <v>2</v>
      </c>
      <c r="D147" s="56">
        <v>459</v>
      </c>
      <c r="E147" s="56">
        <v>15</v>
      </c>
      <c r="F147" s="58"/>
      <c r="G147" s="58"/>
      <c r="H147" s="58"/>
    </row>
    <row r="148" spans="1:9" outlineLevel="1" x14ac:dyDescent="0.25">
      <c r="A148" s="47">
        <v>104</v>
      </c>
      <c r="B148" s="89" t="s">
        <v>28</v>
      </c>
      <c r="C148" s="56" t="s">
        <v>113</v>
      </c>
      <c r="D148" s="56">
        <v>115</v>
      </c>
      <c r="E148" s="56">
        <v>3</v>
      </c>
      <c r="F148" s="58"/>
      <c r="G148" s="58"/>
      <c r="H148" s="58"/>
    </row>
    <row r="149" spans="1:9" ht="32.25" outlineLevel="1" thickBot="1" x14ac:dyDescent="0.3">
      <c r="A149" s="47">
        <v>105</v>
      </c>
      <c r="B149" s="44" t="s">
        <v>112</v>
      </c>
      <c r="C149" s="56" t="s">
        <v>5</v>
      </c>
      <c r="D149" s="56">
        <v>200</v>
      </c>
      <c r="E149" s="56">
        <v>4</v>
      </c>
      <c r="F149" s="58"/>
      <c r="G149" s="58"/>
      <c r="H149" s="58"/>
    </row>
    <row r="150" spans="1:9" s="25" customFormat="1" ht="16.5" thickBot="1" x14ac:dyDescent="0.3">
      <c r="A150" s="104" t="s">
        <v>32</v>
      </c>
      <c r="B150" s="113"/>
      <c r="C150" s="33"/>
      <c r="D150" s="33"/>
      <c r="E150" s="33"/>
      <c r="F150" s="97"/>
      <c r="G150" s="34">
        <f>SUM(G137:G149)</f>
        <v>0</v>
      </c>
      <c r="H150" s="36">
        <f>SUM(H137:H149)</f>
        <v>0</v>
      </c>
      <c r="I150" s="24"/>
    </row>
    <row r="151" spans="1:9" s="25" customFormat="1" x14ac:dyDescent="0.25">
      <c r="A151" s="106" t="s">
        <v>74</v>
      </c>
      <c r="B151" s="106"/>
      <c r="C151" s="106"/>
      <c r="D151" s="106"/>
      <c r="E151" s="106"/>
      <c r="F151" s="106"/>
      <c r="G151" s="106"/>
      <c r="H151" s="106"/>
      <c r="I151" s="24"/>
    </row>
    <row r="152" spans="1:9" s="60" customFormat="1" outlineLevel="1" x14ac:dyDescent="0.25">
      <c r="A152" s="47">
        <v>106</v>
      </c>
      <c r="B152" s="44" t="s">
        <v>98</v>
      </c>
      <c r="C152" s="56" t="s">
        <v>5</v>
      </c>
      <c r="D152" s="56">
        <v>374</v>
      </c>
      <c r="E152" s="56">
        <v>2</v>
      </c>
      <c r="F152" s="58"/>
      <c r="G152" s="58"/>
      <c r="H152" s="58"/>
      <c r="I152" s="65"/>
    </row>
    <row r="153" spans="1:9" s="60" customFormat="1" outlineLevel="1" x14ac:dyDescent="0.25">
      <c r="A153" s="47">
        <v>107</v>
      </c>
      <c r="B153" s="44" t="s">
        <v>68</v>
      </c>
      <c r="C153" s="56" t="s">
        <v>5</v>
      </c>
      <c r="D153" s="56">
        <v>19</v>
      </c>
      <c r="E153" s="56">
        <v>1</v>
      </c>
      <c r="F153" s="58"/>
      <c r="G153" s="58"/>
      <c r="H153" s="58"/>
      <c r="I153" s="79"/>
    </row>
    <row r="154" spans="1:9" s="60" customFormat="1" ht="63" outlineLevel="1" x14ac:dyDescent="0.25">
      <c r="A154" s="47">
        <v>108</v>
      </c>
      <c r="B154" s="44" t="s">
        <v>99</v>
      </c>
      <c r="C154" s="56" t="s">
        <v>5</v>
      </c>
      <c r="D154" s="56">
        <v>114</v>
      </c>
      <c r="E154" s="90">
        <v>2</v>
      </c>
      <c r="F154" s="58"/>
      <c r="G154" s="58"/>
      <c r="H154" s="58"/>
    </row>
    <row r="155" spans="1:9" s="60" customFormat="1" ht="63" outlineLevel="1" x14ac:dyDescent="0.25">
      <c r="A155" s="47">
        <v>109</v>
      </c>
      <c r="B155" s="44" t="s">
        <v>67</v>
      </c>
      <c r="C155" s="56" t="s">
        <v>5</v>
      </c>
      <c r="D155" s="56">
        <v>560</v>
      </c>
      <c r="E155" s="56">
        <v>3</v>
      </c>
      <c r="F155" s="58"/>
      <c r="G155" s="58"/>
      <c r="H155" s="58"/>
      <c r="I155" s="75"/>
    </row>
    <row r="156" spans="1:9" s="60" customFormat="1" ht="47.25" outlineLevel="1" x14ac:dyDescent="0.25">
      <c r="A156" s="47">
        <v>110</v>
      </c>
      <c r="B156" s="44" t="s">
        <v>69</v>
      </c>
      <c r="C156" s="56" t="s">
        <v>5</v>
      </c>
      <c r="D156" s="56">
        <v>560</v>
      </c>
      <c r="E156" s="56">
        <v>4</v>
      </c>
      <c r="F156" s="58"/>
      <c r="G156" s="58"/>
      <c r="H156" s="58"/>
      <c r="I156" s="65"/>
    </row>
    <row r="157" spans="1:9" s="60" customFormat="1" outlineLevel="1" x14ac:dyDescent="0.25">
      <c r="A157" s="47">
        <v>111</v>
      </c>
      <c r="B157" s="44" t="s">
        <v>115</v>
      </c>
      <c r="C157" s="56" t="s">
        <v>5</v>
      </c>
      <c r="D157" s="56">
        <v>413</v>
      </c>
      <c r="E157" s="56">
        <v>123</v>
      </c>
      <c r="F157" s="58"/>
      <c r="G157" s="58"/>
      <c r="H157" s="58"/>
      <c r="I157" s="65"/>
    </row>
    <row r="158" spans="1:9" s="60" customFormat="1" outlineLevel="1" x14ac:dyDescent="0.25">
      <c r="A158" s="47">
        <v>112</v>
      </c>
      <c r="B158" s="44" t="s">
        <v>116</v>
      </c>
      <c r="C158" s="56" t="s">
        <v>5</v>
      </c>
      <c r="D158" s="56">
        <v>147</v>
      </c>
      <c r="E158" s="56">
        <v>123</v>
      </c>
      <c r="F158" s="58"/>
      <c r="G158" s="58"/>
      <c r="H158" s="58"/>
      <c r="I158" s="65"/>
    </row>
    <row r="159" spans="1:9" s="60" customFormat="1" outlineLevel="1" x14ac:dyDescent="0.25">
      <c r="A159" s="47">
        <v>113</v>
      </c>
      <c r="B159" s="44" t="s">
        <v>117</v>
      </c>
      <c r="C159" s="56" t="s">
        <v>2</v>
      </c>
      <c r="D159" s="56">
        <v>13996</v>
      </c>
      <c r="E159" s="56">
        <v>123</v>
      </c>
      <c r="F159" s="58"/>
      <c r="G159" s="58"/>
      <c r="H159" s="58"/>
      <c r="I159" s="65"/>
    </row>
    <row r="160" spans="1:9" s="60" customFormat="1" outlineLevel="1" x14ac:dyDescent="0.25">
      <c r="A160" s="47">
        <v>114</v>
      </c>
      <c r="B160" s="44" t="s">
        <v>118</v>
      </c>
      <c r="C160" s="56" t="s">
        <v>5</v>
      </c>
      <c r="D160" s="56">
        <v>70</v>
      </c>
      <c r="E160" s="56">
        <v>123</v>
      </c>
      <c r="F160" s="58"/>
      <c r="G160" s="58"/>
      <c r="H160" s="58"/>
      <c r="I160" s="65"/>
    </row>
    <row r="161" spans="1:9" s="60" customFormat="1" ht="31.5" outlineLevel="1" x14ac:dyDescent="0.25">
      <c r="A161" s="47">
        <v>115</v>
      </c>
      <c r="B161" s="44" t="s">
        <v>61</v>
      </c>
      <c r="C161" s="56" t="s">
        <v>2</v>
      </c>
      <c r="D161" s="56">
        <f>12193</f>
        <v>12193</v>
      </c>
      <c r="E161" s="56">
        <v>33</v>
      </c>
      <c r="F161" s="58"/>
      <c r="G161" s="58"/>
      <c r="H161" s="58"/>
      <c r="I161" s="65"/>
    </row>
    <row r="162" spans="1:9" s="60" customFormat="1" ht="31.5" outlineLevel="1" x14ac:dyDescent="0.25">
      <c r="A162" s="47">
        <v>116</v>
      </c>
      <c r="B162" s="44" t="s">
        <v>60</v>
      </c>
      <c r="C162" s="56" t="s">
        <v>2</v>
      </c>
      <c r="D162" s="56">
        <v>1630</v>
      </c>
      <c r="E162" s="56">
        <v>33</v>
      </c>
      <c r="F162" s="58"/>
      <c r="G162" s="58"/>
      <c r="H162" s="58"/>
      <c r="I162" s="65"/>
    </row>
    <row r="163" spans="1:9" s="60" customFormat="1" ht="47.25" outlineLevel="1" x14ac:dyDescent="0.25">
      <c r="A163" s="47">
        <v>117</v>
      </c>
      <c r="B163" s="44" t="s">
        <v>119</v>
      </c>
      <c r="C163" s="56" t="s">
        <v>2</v>
      </c>
      <c r="D163" s="56">
        <v>4004</v>
      </c>
      <c r="E163" s="56">
        <v>12</v>
      </c>
      <c r="F163" s="58"/>
      <c r="G163" s="58"/>
      <c r="H163" s="58"/>
      <c r="I163" s="65"/>
    </row>
    <row r="164" spans="1:9" s="60" customFormat="1" ht="31.5" outlineLevel="1" x14ac:dyDescent="0.25">
      <c r="A164" s="47">
        <v>118</v>
      </c>
      <c r="B164" s="44" t="s">
        <v>70</v>
      </c>
      <c r="C164" s="56" t="s">
        <v>2</v>
      </c>
      <c r="D164" s="56">
        <v>8489</v>
      </c>
      <c r="E164" s="56">
        <v>6</v>
      </c>
      <c r="F164" s="58"/>
      <c r="G164" s="58"/>
      <c r="H164" s="58"/>
      <c r="I164" s="65"/>
    </row>
    <row r="165" spans="1:9" s="60" customFormat="1" ht="47.25" outlineLevel="1" x14ac:dyDescent="0.25">
      <c r="A165" s="47">
        <v>119</v>
      </c>
      <c r="B165" s="44" t="s">
        <v>71</v>
      </c>
      <c r="C165" s="56" t="s">
        <v>2</v>
      </c>
      <c r="D165" s="56">
        <v>13996</v>
      </c>
      <c r="E165" s="56">
        <v>6</v>
      </c>
      <c r="F165" s="58"/>
      <c r="G165" s="58"/>
      <c r="H165" s="58"/>
      <c r="I165" s="65"/>
    </row>
    <row r="166" spans="1:9" s="60" customFormat="1" ht="47.25" outlineLevel="1" x14ac:dyDescent="0.25">
      <c r="A166" s="47">
        <v>120</v>
      </c>
      <c r="B166" s="44" t="s">
        <v>75</v>
      </c>
      <c r="C166" s="56" t="s">
        <v>2</v>
      </c>
      <c r="D166" s="56">
        <v>13996</v>
      </c>
      <c r="E166" s="56">
        <v>3</v>
      </c>
      <c r="F166" s="58"/>
      <c r="G166" s="58"/>
      <c r="H166" s="58"/>
      <c r="I166" s="65"/>
    </row>
    <row r="167" spans="1:9" s="60" customFormat="1" ht="31.5" outlineLevel="1" x14ac:dyDescent="0.25">
      <c r="A167" s="47">
        <v>121</v>
      </c>
      <c r="B167" s="44" t="s">
        <v>62</v>
      </c>
      <c r="C167" s="56" t="s">
        <v>2</v>
      </c>
      <c r="D167" s="56">
        <v>13996</v>
      </c>
      <c r="E167" s="56">
        <v>9</v>
      </c>
      <c r="F167" s="58"/>
      <c r="G167" s="58"/>
      <c r="H167" s="58"/>
      <c r="I167" s="65"/>
    </row>
    <row r="168" spans="1:9" s="60" customFormat="1" ht="63" outlineLevel="1" x14ac:dyDescent="0.25">
      <c r="A168" s="47">
        <v>122</v>
      </c>
      <c r="B168" s="44" t="s">
        <v>65</v>
      </c>
      <c r="C168" s="56" t="s">
        <v>2</v>
      </c>
      <c r="D168" s="56">
        <v>13996</v>
      </c>
      <c r="E168" s="56">
        <v>6</v>
      </c>
      <c r="F168" s="58"/>
      <c r="G168" s="58"/>
      <c r="H168" s="58"/>
      <c r="I168" s="65"/>
    </row>
    <row r="169" spans="1:9" s="60" customFormat="1" ht="63" outlineLevel="1" x14ac:dyDescent="0.25">
      <c r="A169" s="47">
        <v>123</v>
      </c>
      <c r="B169" s="44" t="s">
        <v>78</v>
      </c>
      <c r="C169" s="56" t="s">
        <v>2</v>
      </c>
      <c r="D169" s="56">
        <v>500</v>
      </c>
      <c r="E169" s="56">
        <v>1</v>
      </c>
      <c r="F169" s="58"/>
      <c r="G169" s="58"/>
      <c r="H169" s="58"/>
      <c r="I169" s="65"/>
    </row>
    <row r="170" spans="1:9" s="60" customFormat="1" ht="47.25" outlineLevel="1" x14ac:dyDescent="0.25">
      <c r="A170" s="47">
        <v>124</v>
      </c>
      <c r="B170" s="44" t="s">
        <v>120</v>
      </c>
      <c r="C170" s="56" t="s">
        <v>2</v>
      </c>
      <c r="D170" s="56">
        <v>455.7</v>
      </c>
      <c r="E170" s="56">
        <v>1</v>
      </c>
      <c r="F170" s="58"/>
      <c r="G170" s="58"/>
      <c r="H170" s="58"/>
      <c r="I170" s="65"/>
    </row>
    <row r="171" spans="1:9" s="60" customFormat="1" ht="31.5" outlineLevel="1" x14ac:dyDescent="0.25">
      <c r="A171" s="47">
        <v>125</v>
      </c>
      <c r="B171" s="44" t="s">
        <v>104</v>
      </c>
      <c r="C171" s="56" t="s">
        <v>2</v>
      </c>
      <c r="D171" s="56">
        <v>318</v>
      </c>
      <c r="E171" s="56">
        <v>1</v>
      </c>
      <c r="F171" s="58"/>
      <c r="G171" s="58"/>
      <c r="H171" s="58"/>
      <c r="I171" s="65"/>
    </row>
    <row r="172" spans="1:9" s="60" customFormat="1" ht="31.5" outlineLevel="1" x14ac:dyDescent="0.25">
      <c r="A172" s="47">
        <v>126</v>
      </c>
      <c r="B172" s="44" t="s">
        <v>102</v>
      </c>
      <c r="C172" s="56" t="s">
        <v>2</v>
      </c>
      <c r="D172" s="56">
        <v>318</v>
      </c>
      <c r="E172" s="56">
        <v>15</v>
      </c>
      <c r="F172" s="58"/>
      <c r="G172" s="58"/>
      <c r="H172" s="58"/>
      <c r="I172" s="65"/>
    </row>
    <row r="173" spans="1:9" s="60" customFormat="1" outlineLevel="1" x14ac:dyDescent="0.25">
      <c r="A173" s="47">
        <v>127</v>
      </c>
      <c r="B173" s="44" t="s">
        <v>121</v>
      </c>
      <c r="C173" s="56" t="s">
        <v>5</v>
      </c>
      <c r="D173" s="56">
        <v>8000</v>
      </c>
      <c r="E173" s="56">
        <v>1</v>
      </c>
      <c r="F173" s="58"/>
      <c r="G173" s="58"/>
      <c r="H173" s="58"/>
      <c r="I173" s="65"/>
    </row>
    <row r="174" spans="1:9" s="60" customFormat="1" ht="31.5" outlineLevel="1" x14ac:dyDescent="0.25">
      <c r="A174" s="47">
        <v>128</v>
      </c>
      <c r="B174" s="44" t="s">
        <v>64</v>
      </c>
      <c r="C174" s="56" t="s">
        <v>2</v>
      </c>
      <c r="D174" s="56">
        <v>18000</v>
      </c>
      <c r="E174" s="56">
        <v>2</v>
      </c>
      <c r="F174" s="58"/>
      <c r="G174" s="58"/>
      <c r="H174" s="58"/>
      <c r="I174" s="82"/>
    </row>
    <row r="175" spans="1:9" s="60" customFormat="1" ht="82.5" customHeight="1" outlineLevel="1" x14ac:dyDescent="0.25">
      <c r="A175" s="47">
        <v>129</v>
      </c>
      <c r="B175" s="70" t="s">
        <v>77</v>
      </c>
      <c r="C175" s="72" t="s">
        <v>5</v>
      </c>
      <c r="D175" s="72">
        <v>40</v>
      </c>
      <c r="E175" s="72">
        <v>1</v>
      </c>
      <c r="F175" s="73"/>
      <c r="G175" s="58"/>
      <c r="H175" s="58"/>
      <c r="I175" s="82"/>
    </row>
    <row r="176" spans="1:9" s="60" customFormat="1" ht="16.5" outlineLevel="1" thickBot="1" x14ac:dyDescent="0.3">
      <c r="A176" s="47">
        <v>130</v>
      </c>
      <c r="B176" s="70" t="s">
        <v>31</v>
      </c>
      <c r="C176" s="72" t="s">
        <v>5</v>
      </c>
      <c r="D176" s="72">
        <v>530</v>
      </c>
      <c r="E176" s="72">
        <v>4</v>
      </c>
      <c r="F176" s="73"/>
      <c r="G176" s="58"/>
      <c r="H176" s="58"/>
      <c r="I176" s="65"/>
    </row>
    <row r="177" spans="1:9" ht="16.5" thickBot="1" x14ac:dyDescent="0.3">
      <c r="A177" s="104" t="s">
        <v>32</v>
      </c>
      <c r="B177" s="105"/>
      <c r="C177" s="105"/>
      <c r="D177" s="105"/>
      <c r="E177" s="105"/>
      <c r="F177" s="94"/>
      <c r="G177" s="26">
        <f>SUM(G152:G176)</f>
        <v>0</v>
      </c>
      <c r="H177" s="27">
        <f>SUM(H152:H176)</f>
        <v>0</v>
      </c>
      <c r="I177" s="24"/>
    </row>
    <row r="178" spans="1:9" x14ac:dyDescent="0.25">
      <c r="A178" s="37"/>
      <c r="B178" s="110" t="s">
        <v>55</v>
      </c>
      <c r="C178" s="111"/>
      <c r="D178" s="111"/>
      <c r="E178" s="111"/>
      <c r="F178" s="112"/>
      <c r="G178" s="38">
        <f>G177+G150+G135+G105+G91+G77+G54+G40</f>
        <v>0</v>
      </c>
      <c r="H178" s="38">
        <f>H177+H150+H135+H105+H91+H77+H54+H40</f>
        <v>0</v>
      </c>
      <c r="I178" s="41"/>
    </row>
    <row r="179" spans="1:9" x14ac:dyDescent="0.25">
      <c r="A179" s="5"/>
      <c r="B179" s="39"/>
      <c r="C179" s="6"/>
      <c r="D179" s="7"/>
      <c r="E179" s="7"/>
      <c r="F179" s="98"/>
      <c r="G179" s="7"/>
      <c r="H179" s="40"/>
      <c r="I179" s="42"/>
    </row>
    <row r="180" spans="1:9" x14ac:dyDescent="0.25">
      <c r="I180" s="40"/>
    </row>
    <row r="181" spans="1:9" x14ac:dyDescent="0.25">
      <c r="I181" s="40"/>
    </row>
    <row r="182" spans="1:9" x14ac:dyDescent="0.25">
      <c r="I182" s="40"/>
    </row>
    <row r="183" spans="1:9" x14ac:dyDescent="0.25">
      <c r="I183" s="3"/>
    </row>
  </sheetData>
  <dataConsolidate/>
  <mergeCells count="19">
    <mergeCell ref="A41:H41"/>
    <mergeCell ref="A2:H2"/>
    <mergeCell ref="A54:F54"/>
    <mergeCell ref="A4:H4"/>
    <mergeCell ref="A40:E40"/>
    <mergeCell ref="A177:E177"/>
    <mergeCell ref="A136:H136"/>
    <mergeCell ref="A151:H151"/>
    <mergeCell ref="A42:H42"/>
    <mergeCell ref="B178:F178"/>
    <mergeCell ref="A78:H78"/>
    <mergeCell ref="A77:E77"/>
    <mergeCell ref="A105:B105"/>
    <mergeCell ref="A150:B150"/>
    <mergeCell ref="A135:B135"/>
    <mergeCell ref="A92:H92"/>
    <mergeCell ref="A106:H106"/>
    <mergeCell ref="A91:E91"/>
    <mergeCell ref="A55:H55"/>
  </mergeCells>
  <phoneticPr fontId="7" type="noConversion"/>
  <printOptions horizontalCentered="1"/>
  <pageMargins left="0.70866141732283472" right="0.70866141732283472" top="0.39370078740157483" bottom="0.39370078740157483" header="0.31496062992125984" footer="0.31496062992125984"/>
  <pageSetup paperSize="9" scale="65" fitToHeight="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чистовой</vt:lpstr>
      <vt:lpstr>чистовой!Область_печати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d.ganyukov</cp:lastModifiedBy>
  <cp:lastPrinted>2019-11-19T11:59:59Z</cp:lastPrinted>
  <dcterms:created xsi:type="dcterms:W3CDTF">2017-12-06T08:43:02Z</dcterms:created>
  <dcterms:modified xsi:type="dcterms:W3CDTF">2019-11-26T11:02:51Z</dcterms:modified>
</cp:coreProperties>
</file>