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fs\dp\65_Дирекция по строительству\Обмен\2016\__________В РАБОТУ\__В СТАДИИ РАССМОТРЕНИЯ\гостиница 3 АПС ТП (Лазарев)\ОСН\"/>
    </mc:Choice>
  </mc:AlternateContent>
  <bookViews>
    <workbookView xWindow="0" yWindow="0" windowWidth="28800" windowHeight="12435" tabRatio="771"/>
  </bookViews>
  <sheets>
    <sheet name="ОС" sheetId="8" r:id="rId1"/>
  </sheets>
  <definedNames>
    <definedName name="_xlnm.Print_Titles" localSheetId="0">ОС!$20:$20</definedName>
    <definedName name="_xlnm.Print_Area" localSheetId="0">ОС!$A$1:$H$44</definedName>
  </definedNames>
  <calcPr calcId="152511"/>
</workbook>
</file>

<file path=xl/calcChain.xml><?xml version="1.0" encoding="utf-8"?>
<calcChain xmlns="http://schemas.openxmlformats.org/spreadsheetml/2006/main">
  <c r="H28" i="8" l="1"/>
  <c r="F27" i="8"/>
  <c r="E27" i="8"/>
  <c r="D27" i="8"/>
  <c r="G28" i="8"/>
  <c r="H27" i="8"/>
  <c r="D23" i="8" l="1"/>
  <c r="F25" i="8" l="1"/>
  <c r="F26" i="8" s="1"/>
  <c r="E25" i="8"/>
  <c r="E26" i="8" s="1"/>
  <c r="D25" i="8"/>
  <c r="D26" i="8" s="1"/>
  <c r="H26" i="8" s="1"/>
  <c r="H22" i="8"/>
  <c r="H23" i="8" l="1"/>
  <c r="D28" i="8"/>
  <c r="E28" i="8"/>
  <c r="F28" i="8"/>
  <c r="H25" i="8"/>
  <c r="D29" i="8" l="1"/>
  <c r="D31" i="8" s="1"/>
  <c r="H29" i="8"/>
  <c r="E23" i="8"/>
  <c r="F23" i="8"/>
  <c r="F29" i="8" s="1"/>
  <c r="G23" i="8"/>
  <c r="G29" i="8" s="1"/>
  <c r="E29" i="8" l="1"/>
  <c r="E31" i="8" s="1"/>
  <c r="F31" i="8"/>
  <c r="G31" i="8"/>
  <c r="D32" i="8"/>
  <c r="D33" i="8" s="1"/>
  <c r="H31" i="8" l="1"/>
  <c r="E32" i="8"/>
  <c r="E33" i="8" s="1"/>
  <c r="F32" i="8"/>
  <c r="F33" i="8" s="1"/>
  <c r="G32" i="8"/>
  <c r="G33" i="8" s="1"/>
  <c r="H33" i="8" l="1"/>
  <c r="H32" i="8"/>
</calcChain>
</file>

<file path=xl/comments1.xml><?xml version="1.0" encoding="utf-8"?>
<comments xmlns="http://schemas.openxmlformats.org/spreadsheetml/2006/main">
  <authors>
    <author>Алексей</author>
    <author>nsavkin</author>
    <author>Alex</author>
  </authors>
  <commentList>
    <comment ref="C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C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Титул::&lt;Наименование стройки&gt;
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102 значение&gt;</t>
        </r>
      </text>
    </comment>
    <comment ref="A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СводРасч::&lt;Номер п.п.&gt;</t>
        </r>
      </text>
    </comment>
    <comment ref="B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СводРасч::&lt;Номер сметного расчета&gt;</t>
        </r>
      </text>
    </comment>
    <comment ref="C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СводРасч::&lt;Наименование работ и затрат (глав, объектов)&gt;</t>
        </r>
      </text>
    </comment>
    <comment ref="D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СводРасч::&lt;Строительные работы&gt;</t>
        </r>
      </text>
    </comment>
    <comment ref="E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СводРасч::&lt;Монтажные работы&gt;</t>
        </r>
      </text>
    </comment>
    <comment ref="F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СводРасч::&lt;Оборудование, мебель, инвентарь&gt;</t>
        </r>
      </text>
    </comment>
    <comment ref="G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СводРасч::&lt;Прочее&gt;</t>
        </r>
      </text>
    </comment>
    <comment ref="H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СводРасч::&lt;Всего&gt;</t>
        </r>
      </text>
    </comment>
  </commentList>
</comments>
</file>

<file path=xl/sharedStrings.xml><?xml version="1.0" encoding="utf-8"?>
<sst xmlns="http://schemas.openxmlformats.org/spreadsheetml/2006/main" count="45" uniqueCount="40">
  <si>
    <t>Форма № 1</t>
  </si>
  <si>
    <t xml:space="preserve">Заказчик </t>
  </si>
  <si>
    <t>(наименование организации)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</si>
  <si>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</si>
  <si>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</si>
  <si>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</si>
  <si>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</si>
  <si>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</t>
  </si>
  <si>
    <t>Общая сметная стоимость</t>
  </si>
  <si>
    <t>строительных работ</t>
  </si>
  <si>
    <t>монтажных работ</t>
  </si>
  <si>
    <t>оборудования, мебели, инвентаря</t>
  </si>
  <si>
    <t>прочих</t>
  </si>
  <si>
    <t>"Утвержден" «    »________________2019 г.</t>
  </si>
  <si>
    <t>«    »________________2019 г.</t>
  </si>
  <si>
    <t/>
  </si>
  <si>
    <t>Налоги и обязательные платежи</t>
  </si>
  <si>
    <t>НДС - 20%</t>
  </si>
  <si>
    <t>Итого "Налоги и обязательные платежи"</t>
  </si>
  <si>
    <t>Всесезонный курорт "Горки Город"</t>
  </si>
  <si>
    <t>Локальные сметы (расчеты)</t>
  </si>
  <si>
    <t>Итого "Локальные сметы (расчеты)"</t>
  </si>
  <si>
    <t>Прочие работы и затраты</t>
  </si>
  <si>
    <t>Итого "Прочие работы и затраты"</t>
  </si>
  <si>
    <t>Итого с учетом "Прочие работы и затраты"</t>
  </si>
  <si>
    <t>Итого по объектной смете</t>
  </si>
  <si>
    <t xml:space="preserve"> ОБЪЕКТНЫЙ СМЕТНЫЙ РАСЧЕТ №  03-01</t>
  </si>
  <si>
    <t>(должность, подпись, расшифровка)</t>
  </si>
  <si>
    <t>Составил: _______________________________________Главный специалист-сметчик ПТО Мельникова С.А.</t>
  </si>
  <si>
    <t>Проверил: _____________________________Гл. менеджер по сметному нормированию ПТО Кошелева М.А.</t>
  </si>
  <si>
    <t>Гостиница № 3. АПС, СОУЭ</t>
  </si>
  <si>
    <t>Составлена в ценах по состоянию на 3 кв. 2019 г.</t>
  </si>
  <si>
    <t>Ребрендинг. Гостиница №3 . АПС, СОУЭ</t>
  </si>
  <si>
    <t>02-03-09</t>
  </si>
  <si>
    <t>Передача исключительного права</t>
  </si>
  <si>
    <t>Договорная стоимость</t>
  </si>
  <si>
    <t>09-01-01</t>
  </si>
  <si>
    <t>Гостиница №3. Разработка РД систем пожарной сигнализации</t>
  </si>
  <si>
    <t>Гостиница №3. Разработка РД СОУЭ.</t>
  </si>
  <si>
    <t>09-01-02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</si>
</sst>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Times New Roman"/>
      <family val="1"/>
      <charset val="204"/>
      <scheme val="minor"/>
    </font>
    <font>
      <b/>
      <sz val="11"/>
      <name val="Times New Roman"/>
      <family val="1"/>
      <charset val="204"/>
      <scheme val="minor"/>
    </font>
    <font>
      <sz val="11"/>
      <name val="Times New Roman"/>
      <family val="1"/>
      <charset val="204"/>
      <scheme val="minor"/>
    </font>
    <font>
      <sz val="10"/>
      <name val="Arial"/>
      <family val="2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0"/>
    <xf numFmtId="0" fontId="3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/>
    </xf>
    <xf numFmtId="0" fontId="0" fillId="0" borderId="0" xfId="0" applyBorder="1" applyAlignment="1">
      <alignment horizontal="left" vertical="top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3" fillId="0" borderId="0" xfId="23" applyAlignment="1">
      <alignment horizontal="left"/>
    </xf>
    <xf numFmtId="49" fontId="3" fillId="0" borderId="0" xfId="0" applyNumberFormat="1" applyFont="1" applyAlignment="1">
      <alignment horizontal="left" vertical="top" wrapText="1"/>
    </xf>
    <xf numFmtId="0" fontId="3" fillId="0" borderId="4" xfId="22" applyFont="1" applyBorder="1" applyAlignment="1">
      <alignment horizontal="center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49" fontId="12" fillId="0" borderId="1" xfId="0" applyNumberFormat="1" applyFont="1" applyBorder="1" applyAlignment="1">
      <alignment horizontal="left" vertical="center" wrapText="1"/>
    </xf>
    <xf numFmtId="164" fontId="12" fillId="0" borderId="1" xfId="29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/>
    </xf>
    <xf numFmtId="164" fontId="12" fillId="0" borderId="1" xfId="0" applyNumberFormat="1" applyFont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49" fontId="15" fillId="0" borderId="0" xfId="0" applyNumberFormat="1" applyFont="1" applyFill="1" applyBorder="1" applyAlignment="1" applyProtection="1">
      <alignment horizontal="center" vertical="top"/>
    </xf>
    <xf numFmtId="0" fontId="15" fillId="0" borderId="0" xfId="0" applyNumberFormat="1" applyFont="1" applyFill="1" applyBorder="1" applyAlignment="1" applyProtection="1">
      <alignment horizontal="left" vertical="top" wrapText="1"/>
    </xf>
    <xf numFmtId="0" fontId="15" fillId="0" borderId="0" xfId="0" applyNumberFormat="1" applyFont="1" applyFill="1" applyBorder="1" applyAlignment="1" applyProtection="1">
      <alignment horizontal="center" vertical="top"/>
    </xf>
    <xf numFmtId="0" fontId="15" fillId="0" borderId="0" xfId="0" applyNumberFormat="1" applyFont="1" applyFill="1" applyBorder="1" applyAlignment="1" applyProtection="1">
      <alignment horizontal="righ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23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3" fillId="0" borderId="2" xfId="23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16" fillId="0" borderId="0" xfId="0" applyNumberFormat="1" applyFont="1" applyFill="1" applyBorder="1" applyAlignment="1" applyProtection="1">
      <alignment horizontal="center" vertical="top" wrapText="1"/>
    </xf>
    <xf numFmtId="49" fontId="16" fillId="0" borderId="0" xfId="0" applyNumberFormat="1" applyFont="1" applyFill="1" applyBorder="1" applyAlignment="1" applyProtection="1">
      <alignment horizontal="center" vertical="top"/>
    </xf>
    <xf numFmtId="49" fontId="15" fillId="0" borderId="0" xfId="0" applyNumberFormat="1" applyFont="1" applyFill="1" applyBorder="1" applyAlignment="1" applyProtection="1">
      <alignment horizontal="center" vertical="top" wrapText="1"/>
    </xf>
    <xf numFmtId="49" fontId="15" fillId="0" borderId="0" xfId="0" applyNumberFormat="1" applyFont="1" applyFill="1" applyBorder="1" applyAlignment="1" applyProtection="1">
      <alignment horizontal="center" vertical="top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</cellXfs>
  <cellStyles count="30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ВедРес 2" xfId="27"/>
    <cellStyle name="СводкаСтоимРаб" xfId="21"/>
    <cellStyle name="СводРасч" xfId="22"/>
    <cellStyle name="Титул" xfId="23"/>
    <cellStyle name="Финансовый" xfId="29" builtinId="3"/>
    <cellStyle name="Хвост" xfId="24"/>
    <cellStyle name="Ценник" xfId="25"/>
    <cellStyle name="Ценник 2" xfId="28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I46"/>
  <sheetViews>
    <sheetView showGridLines="0" tabSelected="1" topLeftCell="A13" zoomScaleNormal="100" zoomScaleSheetLayoutView="90" workbookViewId="0">
      <selection activeCell="B25" sqref="B25:C26"/>
    </sheetView>
  </sheetViews>
  <sheetFormatPr defaultRowHeight="12.75" x14ac:dyDescent="0.2"/>
  <cols>
    <col min="1" max="1" width="5.28515625" customWidth="1"/>
    <col min="2" max="2" width="14.28515625" customWidth="1"/>
    <col min="3" max="3" width="53.28515625" customWidth="1"/>
    <col min="4" max="4" width="14.28515625" customWidth="1"/>
    <col min="5" max="5" width="16.7109375" customWidth="1"/>
    <col min="6" max="6" width="14.7109375" customWidth="1"/>
    <col min="7" max="7" width="17.5703125" customWidth="1"/>
    <col min="8" max="8" width="16.7109375" customWidth="1"/>
  </cols>
  <sheetData>
    <row r="1" spans="1:8" x14ac:dyDescent="0.2">
      <c r="A1" s="1"/>
      <c r="B1" s="2"/>
      <c r="C1" s="3"/>
      <c r="D1" s="4"/>
      <c r="E1" s="4"/>
      <c r="F1" s="4"/>
      <c r="G1" s="4"/>
      <c r="H1" s="5" t="s">
        <v>0</v>
      </c>
    </row>
    <row r="2" spans="1:8" x14ac:dyDescent="0.2">
      <c r="A2" s="1"/>
      <c r="B2" s="2" t="s">
        <v>1</v>
      </c>
      <c r="C2" s="40" t="s">
        <v>19</v>
      </c>
      <c r="D2" s="40"/>
      <c r="E2" s="40"/>
      <c r="F2" s="40"/>
      <c r="G2" s="40"/>
      <c r="H2" s="4"/>
    </row>
    <row r="3" spans="1:8" x14ac:dyDescent="0.2">
      <c r="A3" s="1"/>
      <c r="B3" s="2"/>
      <c r="C3" s="44" t="s">
        <v>2</v>
      </c>
      <c r="D3" s="44"/>
      <c r="E3" s="44"/>
      <c r="F3" s="44"/>
      <c r="G3" s="44"/>
      <c r="H3" s="4"/>
    </row>
    <row r="4" spans="1:8" x14ac:dyDescent="0.2">
      <c r="A4" s="1"/>
      <c r="B4" s="2" t="s">
        <v>13</v>
      </c>
      <c r="C4" s="8"/>
      <c r="D4" s="4"/>
      <c r="E4" s="6"/>
      <c r="F4" s="4"/>
      <c r="G4" s="4"/>
      <c r="H4" s="4"/>
    </row>
    <row r="5" spans="1:8" x14ac:dyDescent="0.2">
      <c r="A5" s="1"/>
      <c r="B5" s="2"/>
      <c r="C5" s="3"/>
      <c r="D5" s="4"/>
      <c r="E5" s="6"/>
      <c r="F5" s="4"/>
      <c r="G5" s="4"/>
      <c r="H5" s="4"/>
    </row>
    <row r="6" spans="1:8" x14ac:dyDescent="0.2">
      <c r="A6" s="1"/>
      <c r="B6" s="2"/>
      <c r="C6" s="3"/>
      <c r="D6" s="4"/>
      <c r="E6" s="6"/>
      <c r="F6" s="4"/>
      <c r="G6" s="4"/>
      <c r="H6" s="4"/>
    </row>
    <row r="7" spans="1:8" x14ac:dyDescent="0.2">
      <c r="A7" s="1"/>
      <c r="B7" s="2" t="s">
        <v>14</v>
      </c>
      <c r="C7" s="3"/>
      <c r="D7" s="7"/>
      <c r="E7" s="7"/>
      <c r="F7" s="7"/>
      <c r="G7" s="7"/>
      <c r="H7" s="4"/>
    </row>
    <row r="8" spans="1:8" x14ac:dyDescent="0.2">
      <c r="A8" s="1"/>
      <c r="B8" s="2"/>
      <c r="C8" s="3"/>
      <c r="D8" s="7"/>
      <c r="E8" s="7"/>
      <c r="F8" s="7"/>
      <c r="G8" s="4"/>
      <c r="H8" s="4"/>
    </row>
    <row r="9" spans="1:8" ht="21.75" customHeight="1" x14ac:dyDescent="0.2">
      <c r="A9" s="1"/>
      <c r="B9" s="2"/>
      <c r="C9" s="45" t="s">
        <v>26</v>
      </c>
      <c r="D9" s="45"/>
      <c r="E9" s="45"/>
      <c r="F9" s="45"/>
      <c r="G9" s="45"/>
      <c r="H9" s="4"/>
    </row>
    <row r="10" spans="1:8" x14ac:dyDescent="0.2">
      <c r="A10" s="1"/>
      <c r="B10" s="2"/>
      <c r="C10" s="3"/>
      <c r="D10" s="9"/>
      <c r="E10" s="7"/>
      <c r="F10" s="4"/>
      <c r="G10" s="4"/>
      <c r="H10" s="4"/>
    </row>
    <row r="11" spans="1:8" x14ac:dyDescent="0.2">
      <c r="A11" s="1"/>
      <c r="B11" s="2"/>
      <c r="C11" s="46" t="s">
        <v>30</v>
      </c>
      <c r="D11" s="46"/>
      <c r="E11" s="46"/>
      <c r="F11" s="46"/>
      <c r="G11" s="46"/>
      <c r="H11" s="4"/>
    </row>
    <row r="12" spans="1:8" x14ac:dyDescent="0.2">
      <c r="A12" s="1"/>
      <c r="B12" s="2"/>
      <c r="C12" s="47" t="s">
        <v>3</v>
      </c>
      <c r="D12" s="47"/>
      <c r="E12" s="47"/>
      <c r="F12" s="47"/>
      <c r="G12" s="47"/>
      <c r="H12" s="4"/>
    </row>
    <row r="13" spans="1:8" x14ac:dyDescent="0.2">
      <c r="A13" s="1"/>
      <c r="B13" s="2"/>
      <c r="C13" s="3"/>
      <c r="D13" s="7"/>
      <c r="E13" s="7"/>
      <c r="F13" s="7"/>
      <c r="G13" s="7"/>
      <c r="H13" s="4"/>
    </row>
    <row r="14" spans="1:8" x14ac:dyDescent="0.2">
      <c r="A14" s="1"/>
      <c r="B14" s="13" t="s">
        <v>31</v>
      </c>
      <c r="C14" s="3"/>
      <c r="D14" s="9"/>
      <c r="E14" s="4"/>
      <c r="F14" s="4"/>
      <c r="G14" s="4"/>
      <c r="H14" s="4"/>
    </row>
    <row r="15" spans="1:8" x14ac:dyDescent="0.2">
      <c r="A15" s="1"/>
      <c r="B15" s="2"/>
      <c r="C15" s="3"/>
      <c r="D15" s="9"/>
      <c r="E15" s="4"/>
      <c r="F15" s="4"/>
      <c r="G15" s="4"/>
      <c r="H15" s="4"/>
    </row>
    <row r="16" spans="1:8" ht="12.75" customHeight="1" x14ac:dyDescent="0.2">
      <c r="A16" s="41" t="s">
        <v>4</v>
      </c>
      <c r="B16" s="42" t="s">
        <v>5</v>
      </c>
      <c r="C16" s="41" t="s">
        <v>6</v>
      </c>
      <c r="D16" s="43" t="s">
        <v>7</v>
      </c>
      <c r="E16" s="43"/>
      <c r="F16" s="43"/>
      <c r="G16" s="43"/>
      <c r="H16" s="41" t="s">
        <v>8</v>
      </c>
    </row>
    <row r="17" spans="1:9" x14ac:dyDescent="0.2">
      <c r="A17" s="41"/>
      <c r="B17" s="42"/>
      <c r="C17" s="41"/>
      <c r="D17" s="41" t="s">
        <v>9</v>
      </c>
      <c r="E17" s="41" t="s">
        <v>10</v>
      </c>
      <c r="F17" s="41" t="s">
        <v>11</v>
      </c>
      <c r="G17" s="41" t="s">
        <v>12</v>
      </c>
      <c r="H17" s="41"/>
    </row>
    <row r="18" spans="1:9" x14ac:dyDescent="0.2">
      <c r="A18" s="41"/>
      <c r="B18" s="42"/>
      <c r="C18" s="41"/>
      <c r="D18" s="41"/>
      <c r="E18" s="41"/>
      <c r="F18" s="41"/>
      <c r="G18" s="41"/>
      <c r="H18" s="41"/>
    </row>
    <row r="19" spans="1:9" x14ac:dyDescent="0.2">
      <c r="A19" s="41"/>
      <c r="B19" s="42"/>
      <c r="C19" s="41"/>
      <c r="D19" s="41"/>
      <c r="E19" s="41"/>
      <c r="F19" s="41"/>
      <c r="G19" s="41"/>
      <c r="H19" s="41"/>
    </row>
    <row r="20" spans="1:9" x14ac:dyDescent="0.2">
      <c r="A20" s="15">
        <v>1</v>
      </c>
      <c r="B20" s="15">
        <v>2</v>
      </c>
      <c r="C20" s="15">
        <v>3</v>
      </c>
      <c r="D20" s="15">
        <v>4</v>
      </c>
      <c r="E20" s="15">
        <v>5</v>
      </c>
      <c r="F20" s="15">
        <v>6</v>
      </c>
      <c r="G20" s="15">
        <v>7</v>
      </c>
      <c r="H20" s="15">
        <v>8</v>
      </c>
    </row>
    <row r="21" spans="1:9" ht="21" customHeight="1" x14ac:dyDescent="0.2">
      <c r="A21" s="57" t="s">
        <v>20</v>
      </c>
      <c r="B21" s="58"/>
      <c r="C21" s="58"/>
      <c r="D21" s="58"/>
      <c r="E21" s="58"/>
      <c r="F21" s="58"/>
      <c r="G21" s="58"/>
      <c r="H21" s="58"/>
      <c r="I21" s="27"/>
    </row>
    <row r="22" spans="1:9" s="19" customFormat="1" ht="30" customHeight="1" x14ac:dyDescent="0.2">
      <c r="A22" s="26">
        <v>1</v>
      </c>
      <c r="B22" s="28" t="s">
        <v>33</v>
      </c>
      <c r="C22" s="28" t="s">
        <v>32</v>
      </c>
      <c r="D22" s="29"/>
      <c r="E22" s="29">
        <v>3365947</v>
      </c>
      <c r="F22" s="29">
        <v>3417683</v>
      </c>
      <c r="G22" s="30">
        <v>552922</v>
      </c>
      <c r="H22" s="31">
        <f>D22+E22+F22+G22</f>
        <v>7336552</v>
      </c>
    </row>
    <row r="23" spans="1:9" s="19" customFormat="1" ht="27" customHeight="1" x14ac:dyDescent="0.2">
      <c r="A23" s="21"/>
      <c r="B23" s="16" t="s">
        <v>15</v>
      </c>
      <c r="C23" s="22" t="s">
        <v>21</v>
      </c>
      <c r="D23" s="18">
        <f>SUM(D22:D22)</f>
        <v>0</v>
      </c>
      <c r="E23" s="18">
        <f>SUM(E22:E22)</f>
        <v>3365947</v>
      </c>
      <c r="F23" s="18">
        <f>SUM(F22:F22)</f>
        <v>3417683</v>
      </c>
      <c r="G23" s="18">
        <f>SUM(G22:G22)</f>
        <v>552922</v>
      </c>
      <c r="H23" s="18">
        <f>SUM(H22:H22)</f>
        <v>7336552</v>
      </c>
    </row>
    <row r="24" spans="1:9" ht="21" customHeight="1" x14ac:dyDescent="0.2">
      <c r="A24" s="52" t="s">
        <v>22</v>
      </c>
      <c r="B24" s="53"/>
      <c r="C24" s="53"/>
      <c r="D24" s="53"/>
      <c r="E24" s="53"/>
      <c r="F24" s="53"/>
      <c r="G24" s="53"/>
      <c r="H24" s="54"/>
    </row>
    <row r="25" spans="1:9" s="19" customFormat="1" ht="38.25" customHeight="1" x14ac:dyDescent="0.2">
      <c r="A25" s="23">
        <v>2</v>
      </c>
      <c r="B25" s="16" t="s">
        <v>36</v>
      </c>
      <c r="C25" s="17" t="s">
        <v>37</v>
      </c>
      <c r="D25" s="20">
        <f t="shared" ref="D25:F25" si="0">D24</f>
        <v>0</v>
      </c>
      <c r="E25" s="20">
        <f t="shared" si="0"/>
        <v>0</v>
      </c>
      <c r="F25" s="20">
        <f t="shared" si="0"/>
        <v>0</v>
      </c>
      <c r="G25" s="20">
        <v>209717.16</v>
      </c>
      <c r="H25" s="20">
        <f t="shared" ref="H25" si="1">SUM(D25:G25)</f>
        <v>209717.16</v>
      </c>
    </row>
    <row r="26" spans="1:9" s="19" customFormat="1" ht="24" customHeight="1" x14ac:dyDescent="0.2">
      <c r="A26" s="38">
        <v>3</v>
      </c>
      <c r="B26" s="16" t="s">
        <v>39</v>
      </c>
      <c r="C26" s="17" t="s">
        <v>38</v>
      </c>
      <c r="D26" s="20">
        <f t="shared" ref="D26:F27" si="2">D25</f>
        <v>0</v>
      </c>
      <c r="E26" s="20">
        <f t="shared" si="2"/>
        <v>0</v>
      </c>
      <c r="F26" s="20">
        <f t="shared" si="2"/>
        <v>0</v>
      </c>
      <c r="G26" s="20">
        <v>140060.12</v>
      </c>
      <c r="H26" s="20">
        <f t="shared" ref="H26" si="3">SUM(D26:G26)</f>
        <v>140060.12</v>
      </c>
    </row>
    <row r="27" spans="1:9" s="19" customFormat="1" ht="24" customHeight="1" x14ac:dyDescent="0.2">
      <c r="A27" s="39">
        <v>4</v>
      </c>
      <c r="B27" s="16" t="s">
        <v>35</v>
      </c>
      <c r="C27" s="17" t="s">
        <v>34</v>
      </c>
      <c r="D27" s="20">
        <f t="shared" si="2"/>
        <v>0</v>
      </c>
      <c r="E27" s="20">
        <f t="shared" si="2"/>
        <v>0</v>
      </c>
      <c r="F27" s="20">
        <f t="shared" si="2"/>
        <v>0</v>
      </c>
      <c r="G27" s="20">
        <v>1000</v>
      </c>
      <c r="H27" s="20">
        <f>G27</f>
        <v>1000</v>
      </c>
    </row>
    <row r="28" spans="1:9" ht="25.5" customHeight="1" x14ac:dyDescent="0.2">
      <c r="A28" s="24"/>
      <c r="B28" s="25" t="s">
        <v>15</v>
      </c>
      <c r="C28" s="22" t="s">
        <v>23</v>
      </c>
      <c r="D28" s="18">
        <f>D25</f>
        <v>0</v>
      </c>
      <c r="E28" s="18">
        <f>E25</f>
        <v>0</v>
      </c>
      <c r="F28" s="18">
        <f>F25</f>
        <v>0</v>
      </c>
      <c r="G28" s="18">
        <f>G25+G26+G27</f>
        <v>350777.28</v>
      </c>
      <c r="H28" s="18">
        <f>H25+H26+H27</f>
        <v>350777.28</v>
      </c>
    </row>
    <row r="29" spans="1:9" s="19" customFormat="1" ht="25.5" customHeight="1" x14ac:dyDescent="0.2">
      <c r="A29" s="23"/>
      <c r="B29" s="16" t="s">
        <v>15</v>
      </c>
      <c r="C29" s="17" t="s">
        <v>24</v>
      </c>
      <c r="D29" s="18">
        <f>D28+D23</f>
        <v>0</v>
      </c>
      <c r="E29" s="18">
        <f>E28+E23</f>
        <v>3365947</v>
      </c>
      <c r="F29" s="18">
        <f>F28+F23</f>
        <v>3417683</v>
      </c>
      <c r="G29" s="18">
        <f>G28+G23</f>
        <v>903699.28</v>
      </c>
      <c r="H29" s="18">
        <f>H28+H23</f>
        <v>7687329.2800000003</v>
      </c>
    </row>
    <row r="30" spans="1:9" ht="22.5" customHeight="1" x14ac:dyDescent="0.2">
      <c r="A30" s="55" t="s">
        <v>16</v>
      </c>
      <c r="B30" s="56"/>
      <c r="C30" s="56"/>
      <c r="D30" s="56"/>
      <c r="E30" s="56"/>
      <c r="F30" s="56"/>
      <c r="G30" s="56"/>
      <c r="H30" s="56"/>
    </row>
    <row r="31" spans="1:9" s="19" customFormat="1" ht="24.95" customHeight="1" x14ac:dyDescent="0.2">
      <c r="A31" s="23">
        <v>7</v>
      </c>
      <c r="B31" s="16"/>
      <c r="C31" s="17" t="s">
        <v>17</v>
      </c>
      <c r="D31" s="20">
        <f>ROUND(D29*0.2,2)</f>
        <v>0</v>
      </c>
      <c r="E31" s="20">
        <f t="shared" ref="E31:G31" si="4">ROUND(E29*0.2,2)</f>
        <v>673189.4</v>
      </c>
      <c r="F31" s="20">
        <f t="shared" si="4"/>
        <v>683536.6</v>
      </c>
      <c r="G31" s="20">
        <f t="shared" si="4"/>
        <v>180739.86</v>
      </c>
      <c r="H31" s="20">
        <f>SUM(D31:G31)</f>
        <v>1537465.8599999999</v>
      </c>
    </row>
    <row r="32" spans="1:9" s="19" customFormat="1" ht="24.95" customHeight="1" x14ac:dyDescent="0.2">
      <c r="A32" s="23"/>
      <c r="B32" s="16" t="s">
        <v>15</v>
      </c>
      <c r="C32" s="17" t="s">
        <v>18</v>
      </c>
      <c r="D32" s="20">
        <f>D31</f>
        <v>0</v>
      </c>
      <c r="E32" s="20">
        <f t="shared" ref="E32:G32" si="5">E31</f>
        <v>673189.4</v>
      </c>
      <c r="F32" s="20">
        <f t="shared" si="5"/>
        <v>683536.6</v>
      </c>
      <c r="G32" s="20">
        <f t="shared" si="5"/>
        <v>180739.86</v>
      </c>
      <c r="H32" s="20">
        <f t="shared" ref="H32" si="6">SUM(D32:G32)</f>
        <v>1537465.8599999999</v>
      </c>
    </row>
    <row r="33" spans="1:8" s="32" customFormat="1" ht="27" customHeight="1" x14ac:dyDescent="0.2">
      <c r="A33" s="26"/>
      <c r="B33" s="16" t="s">
        <v>15</v>
      </c>
      <c r="C33" s="17" t="s">
        <v>25</v>
      </c>
      <c r="D33" s="18">
        <f>D32+D29</f>
        <v>0</v>
      </c>
      <c r="E33" s="18">
        <f t="shared" ref="E33:G33" si="7">E32+E29</f>
        <v>4039136.4</v>
      </c>
      <c r="F33" s="18">
        <f t="shared" si="7"/>
        <v>4101219.6</v>
      </c>
      <c r="G33" s="18">
        <f t="shared" si="7"/>
        <v>1084439.1400000001</v>
      </c>
      <c r="H33" s="18">
        <f>SUM(D33:G33)</f>
        <v>9224795.1400000006</v>
      </c>
    </row>
    <row r="34" spans="1:8" x14ac:dyDescent="0.2">
      <c r="A34" s="10"/>
      <c r="B34" s="14"/>
      <c r="C34" s="11"/>
      <c r="D34" s="12"/>
      <c r="E34" s="12"/>
      <c r="F34" s="12"/>
      <c r="G34" s="12"/>
      <c r="H34" s="12"/>
    </row>
    <row r="37" spans="1:8" x14ac:dyDescent="0.2">
      <c r="C37" s="50" t="s">
        <v>28</v>
      </c>
      <c r="D37" s="51"/>
      <c r="E37" s="51"/>
      <c r="F37" s="51"/>
      <c r="G37" s="51"/>
    </row>
    <row r="38" spans="1:8" x14ac:dyDescent="0.2">
      <c r="C38" s="48" t="s">
        <v>27</v>
      </c>
      <c r="D38" s="49"/>
      <c r="E38" s="49"/>
      <c r="F38" s="49"/>
      <c r="G38" s="49"/>
    </row>
    <row r="39" spans="1:8" ht="19.5" customHeight="1" x14ac:dyDescent="0.2">
      <c r="C39" s="33"/>
      <c r="D39" s="34"/>
      <c r="E39" s="35"/>
      <c r="F39" s="36"/>
      <c r="G39" s="37"/>
    </row>
    <row r="40" spans="1:8" x14ac:dyDescent="0.2">
      <c r="C40" s="50" t="s">
        <v>29</v>
      </c>
      <c r="D40" s="51"/>
      <c r="E40" s="51"/>
      <c r="F40" s="51"/>
      <c r="G40" s="51"/>
    </row>
    <row r="41" spans="1:8" x14ac:dyDescent="0.2">
      <c r="C41" s="48" t="s">
        <v>27</v>
      </c>
      <c r="D41" s="49"/>
      <c r="E41" s="49"/>
      <c r="F41" s="49"/>
      <c r="G41" s="49"/>
    </row>
    <row r="42" spans="1:8" x14ac:dyDescent="0.2">
      <c r="C42" s="33"/>
      <c r="D42" s="34"/>
      <c r="E42" s="35"/>
      <c r="F42" s="36"/>
      <c r="G42" s="37"/>
    </row>
    <row r="43" spans="1:8" x14ac:dyDescent="0.2">
      <c r="C43" s="33"/>
      <c r="D43" s="34"/>
      <c r="E43" s="35"/>
      <c r="F43" s="36"/>
      <c r="G43" s="37"/>
    </row>
    <row r="44" spans="1:8" x14ac:dyDescent="0.2">
      <c r="C44" s="33"/>
      <c r="D44" s="34"/>
      <c r="E44" s="35"/>
      <c r="F44" s="36"/>
      <c r="G44" s="37"/>
    </row>
    <row r="45" spans="1:8" x14ac:dyDescent="0.2">
      <c r="C45" s="33"/>
      <c r="D45" s="34"/>
      <c r="E45" s="35"/>
      <c r="F45" s="36"/>
      <c r="G45" s="37"/>
    </row>
    <row r="46" spans="1:8" x14ac:dyDescent="0.2">
      <c r="C46" s="33"/>
      <c r="D46" s="34"/>
      <c r="E46" s="35"/>
      <c r="F46" s="36"/>
      <c r="G46" s="37"/>
    </row>
  </sheetData>
  <mergeCells count="21">
    <mergeCell ref="C38:G38"/>
    <mergeCell ref="C40:G40"/>
    <mergeCell ref="C41:G41"/>
    <mergeCell ref="A24:H24"/>
    <mergeCell ref="H16:H19"/>
    <mergeCell ref="A30:H30"/>
    <mergeCell ref="A21:H21"/>
    <mergeCell ref="C37:G37"/>
    <mergeCell ref="C2:G2"/>
    <mergeCell ref="A16:A19"/>
    <mergeCell ref="B16:B19"/>
    <mergeCell ref="C16:C19"/>
    <mergeCell ref="D16:G16"/>
    <mergeCell ref="C3:G3"/>
    <mergeCell ref="C9:G9"/>
    <mergeCell ref="D17:D19"/>
    <mergeCell ref="E17:E19"/>
    <mergeCell ref="F17:F19"/>
    <mergeCell ref="G17:G19"/>
    <mergeCell ref="C11:G11"/>
    <mergeCell ref="C12:G12"/>
  </mergeCells>
  <phoneticPr fontId="2" type="noConversion"/>
  <pageMargins left="0.25" right="0.25" top="0.75" bottom="0.75" header="0.3" footer="0.3"/>
  <pageSetup paperSize="9" scale="56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ОС</vt:lpstr>
      <vt:lpstr>ОС!Заголовки_для_печати</vt:lpstr>
      <vt:lpstr>ОС!Область_печати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Афоничева Инна Николаевна</dc:creator>
  <cp:lastModifiedBy>Мельникова Светлана Александровна</cp:lastModifiedBy>
  <cp:lastPrinted>2013-08-21T09:48:41Z</cp:lastPrinted>
  <dcterms:created xsi:type="dcterms:W3CDTF">2003-01-28T12:33:10Z</dcterms:created>
  <dcterms:modified xsi:type="dcterms:W3CDTF">2019-11-27T11:46:13Z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