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95" windowWidth="8175" windowHeight="10065"/>
  </bookViews>
  <sheets>
    <sheet name="чистовой" sheetId="2" r:id="rId1"/>
  </sheets>
  <definedNames>
    <definedName name="ндс">чистовой!#REF!</definedName>
    <definedName name="_xlnm.Print_Area" localSheetId="0">чистовой!$B$3:$J$280</definedName>
    <definedName name="пк">чистовой!#REF!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/>
  <c r="J34" l="1"/>
  <c r="F252"/>
  <c r="F231"/>
  <c r="F183"/>
  <c r="F168"/>
  <c r="F122"/>
  <c r="F114"/>
  <c r="F111"/>
  <c r="F81"/>
  <c r="F78"/>
  <c r="F41"/>
  <c r="F30"/>
  <c r="F28"/>
  <c r="F15"/>
  <c r="F11"/>
  <c r="J33" l="1"/>
</calcChain>
</file>

<file path=xl/sharedStrings.xml><?xml version="1.0" encoding="utf-8"?>
<sst xmlns="http://schemas.openxmlformats.org/spreadsheetml/2006/main" count="623" uniqueCount="238">
  <si>
    <t>Стилобат с автостоянкой на 690 м/м</t>
  </si>
  <si>
    <t>1</t>
  </si>
  <si>
    <t>ГЭСНс01-02-001-02</t>
  </si>
  <si>
    <t>м2</t>
  </si>
  <si>
    <t>2</t>
  </si>
  <si>
    <r>
      <t>Д1-01-01-011
Применительно</t>
    </r>
    <r>
      <rPr>
        <i/>
        <sz val="8"/>
        <rFont val="Arial"/>
        <family val="2"/>
        <charset val="204"/>
      </rPr>
      <t xml:space="preserve">
МР содержание и ремонт автодорог,2003 ЦМЭП (таблица 11)_x000D_
</t>
    </r>
  </si>
  <si>
    <t>Очистка территории от случайного мусора</t>
  </si>
  <si>
    <t>3</t>
  </si>
  <si>
    <t>СР знач по прайс-листам</t>
  </si>
  <si>
    <t>шт.</t>
  </si>
  <si>
    <t>4</t>
  </si>
  <si>
    <t>5</t>
  </si>
  <si>
    <t>6</t>
  </si>
  <si>
    <t>Дератизация автостоянок</t>
  </si>
  <si>
    <t>Общественный туалет</t>
  </si>
  <si>
    <r>
      <t>ВД(2.1)-3-01-01-01-02-01</t>
    </r>
    <r>
      <rPr>
        <i/>
        <sz val="10"/>
        <rFont val="Arial"/>
        <family val="2"/>
        <charset val="204"/>
      </rPr>
      <t xml:space="preserve">
Применительно:Мойка спусков в подземные парковки</t>
    </r>
  </si>
  <si>
    <t>расчет стоимости №1</t>
  </si>
  <si>
    <t>Дороги с асфальтовым покрытием и дороги с покрытием брусчаткой</t>
  </si>
  <si>
    <t>Прайс</t>
  </si>
  <si>
    <t>Тротуары и лестницы с покрытием брусчаткой, пандусы</t>
  </si>
  <si>
    <t>ГЭСНс01-01-017-02</t>
  </si>
  <si>
    <t>Очистка водоотводных лотков и быстротоков: водой из шланга под давлением</t>
  </si>
  <si>
    <t>м</t>
  </si>
  <si>
    <t>Детская площадка</t>
  </si>
  <si>
    <t>18</t>
  </si>
  <si>
    <t>19</t>
  </si>
  <si>
    <t>ВД(2.1)-3-02-05-04</t>
  </si>
  <si>
    <t>Урны</t>
  </si>
  <si>
    <t>ВД(2.1)-3-02-03-06</t>
  </si>
  <si>
    <t>урн</t>
  </si>
  <si>
    <r>
      <t>Д1-04-04-006</t>
    </r>
    <r>
      <rPr>
        <i/>
        <sz val="8"/>
        <rFont val="Arial"/>
        <family val="2"/>
        <charset val="204"/>
      </rPr>
      <t xml:space="preserve">
Сборник местных норм на механизированную уборку, ремонт городских проездов и очистку домовладений_x000D_
</t>
    </r>
  </si>
  <si>
    <t>Лавочки</t>
  </si>
  <si>
    <r>
      <t>ВД-3-01-04-02</t>
    </r>
    <r>
      <rPr>
        <i/>
        <sz val="10"/>
        <rFont val="Arial"/>
        <family val="2"/>
        <charset val="204"/>
      </rPr>
      <t xml:space="preserve">
Применительно</t>
    </r>
  </si>
  <si>
    <t>Протирка лавочек</t>
  </si>
  <si>
    <t>Контейнеры ТБО</t>
  </si>
  <si>
    <r>
      <t>ВД(2.1)-3-01-02-01-01-05</t>
    </r>
    <r>
      <rPr>
        <i/>
        <sz val="10"/>
        <rFont val="Arial"/>
        <family val="2"/>
        <charset val="204"/>
      </rPr>
      <t xml:space="preserve">
Применительно</t>
    </r>
  </si>
  <si>
    <t>1 м3 ТБО</t>
  </si>
  <si>
    <t>Фасады</t>
  </si>
  <si>
    <r>
      <t>ГЭСНс01-04-017-02</t>
    </r>
    <r>
      <rPr>
        <i/>
        <sz val="10"/>
        <rFont val="Arial"/>
        <family val="2"/>
        <charset val="204"/>
      </rPr>
      <t xml:space="preserve">
Применительно</t>
    </r>
  </si>
  <si>
    <t>Мойка фасадов зданий (с применением подъемника) - 83% от общего объема</t>
  </si>
  <si>
    <t>маш.-ч</t>
  </si>
  <si>
    <t>ССЦ 031005 4(2016)</t>
  </si>
  <si>
    <t>Автогидроподъемники высотой подъема свыше 35 м</t>
  </si>
  <si>
    <t>ГЭСНс01-04-017-01</t>
  </si>
  <si>
    <t>Мойка фасадов зданий (с земли, лестниц) - 17% общего объема</t>
  </si>
  <si>
    <r>
      <t>ВД-3-01-01-01-02-01</t>
    </r>
    <r>
      <rPr>
        <i/>
        <sz val="10"/>
        <rFont val="Arial"/>
        <family val="2"/>
        <charset val="204"/>
      </rPr>
      <t xml:space="preserve">
Применительно</t>
    </r>
  </si>
  <si>
    <t>Прайс-лист ООО "Служба Бася"</t>
  </si>
  <si>
    <t>1 шт</t>
  </si>
  <si>
    <t>Раздел 2. Уборка, сбор, вывоз снега +540</t>
  </si>
  <si>
    <t>ВД(2.1)-3-02-09-01</t>
  </si>
  <si>
    <r>
      <t>ТСЭМ-031005</t>
    </r>
    <r>
      <rPr>
        <i/>
        <sz val="8"/>
        <rFont val="Arial"/>
        <family val="2"/>
        <charset val="204"/>
      </rPr>
      <t xml:space="preserve">
Приказ Минстроя России от 31.12.14 №937/пр</t>
    </r>
  </si>
  <si>
    <t>маш.ч.</t>
  </si>
  <si>
    <t>Уборка, сбор, вывоз снега</t>
  </si>
  <si>
    <t>Территория</t>
  </si>
  <si>
    <r>
      <t>ВД(2.1)-3-02-07-01</t>
    </r>
    <r>
      <rPr>
        <i/>
        <sz val="8"/>
        <rFont val="Arial"/>
        <family val="2"/>
        <charset val="204"/>
      </rPr>
      <t xml:space="preserve">
Приказы Госстроя РФ от 09.12.99 №139 (п. 2.2.1.6., Табл.4) и от 22.08.00 №191 (п. 2.2.1, Табл.1)</t>
    </r>
  </si>
  <si>
    <r>
      <t>ВД(2.1)-3-02-10-03</t>
    </r>
    <r>
      <rPr>
        <i/>
        <sz val="8"/>
        <rFont val="Arial"/>
        <family val="2"/>
        <charset val="204"/>
      </rPr>
      <t xml:space="preserve">
Постановление Минтруда России от 24 июня 1996 года N 38. Пункт 3.2.2. норма 6.</t>
    </r>
  </si>
  <si>
    <t>01-002-067</t>
  </si>
  <si>
    <r>
      <t>ВД(2.1)-3-02-10-09</t>
    </r>
    <r>
      <rPr>
        <i/>
        <sz val="8"/>
        <rFont val="Arial"/>
        <family val="2"/>
        <charset val="204"/>
      </rPr>
      <t xml:space="preserve">
Методические рекомендации по нормированию труда на работы по содержанию и текущему ремонту дорог. ЦМЭП. Табл. 15, норма 9</t>
    </r>
  </si>
  <si>
    <t>Погрузка снега и скола в автосамосвалы погрузчиками</t>
  </si>
  <si>
    <t>т</t>
  </si>
  <si>
    <r>
      <t>Д1-05-05-011</t>
    </r>
    <r>
      <rPr>
        <i/>
        <sz val="8"/>
        <rFont val="Arial"/>
        <family val="2"/>
        <charset val="204"/>
      </rPr>
      <t xml:space="preserve">
МР содержание и ремонт автодорог,2003 ЦМЭП (таблица 15)_x000D_
</t>
    </r>
  </si>
  <si>
    <t>Вывоз снега, льда и др. мусора в черте города автосамосвалами: снега мокрого, слежавшегося</t>
  </si>
  <si>
    <t>1т-км</t>
  </si>
  <si>
    <r>
      <t>ВД(2.1)-3-02-10-07
Применительно</t>
    </r>
    <r>
      <rPr>
        <i/>
        <sz val="8"/>
        <rFont val="Arial"/>
        <family val="2"/>
        <charset val="204"/>
      </rPr>
      <t xml:space="preserve">
Методические рекомендации по нормированию труда на работы по содержанию и текущему ремонту дорог. ЦМЭП. Табл. 12, норма 16</t>
    </r>
  </si>
  <si>
    <t>Укладка снега, льда в валы или кучи после механизированной уборки (ПРИМЕНИТЕЛЬНО:  работа оператора установки)</t>
  </si>
  <si>
    <t>м3</t>
  </si>
  <si>
    <t>Д1-05-06-003</t>
  </si>
  <si>
    <t>Посыпка территорий противогололедными материалами (механизированным способом)</t>
  </si>
  <si>
    <r>
      <t>Д1-05-06-001</t>
    </r>
    <r>
      <rPr>
        <i/>
        <sz val="8"/>
        <rFont val="Arial"/>
        <family val="2"/>
        <charset val="204"/>
      </rPr>
      <t xml:space="preserve">
МР содержание и ремонт автодорог,2003 ЦМЭП (таблица 12)_x000D_
</t>
    </r>
  </si>
  <si>
    <t>Посыпка территорий противогололедными материалами ( вручную)</t>
  </si>
  <si>
    <t>ССЦ №2</t>
  </si>
  <si>
    <t>Перевозка соляной смеси по территории объекта (до 3 км)</t>
  </si>
  <si>
    <r>
      <t>ВД(2.1)-3-02-08-01</t>
    </r>
    <r>
      <rPr>
        <i/>
        <sz val="8"/>
        <rFont val="Arial"/>
        <family val="2"/>
        <charset val="204"/>
      </rPr>
      <t xml:space="preserve">
Приказы Госстроя РФ от 09.12.99 №139 (п. 2.1.1.8., Табл.6) и от 22.08.00 №191 (п. 2.2.1, Табл.1)</t>
    </r>
  </si>
  <si>
    <t>Очистка территории с усовершенствованным покрытием 1 класса от наледи без обработки противогололедными реагентами</t>
  </si>
  <si>
    <t>Дороги с бетонным покрытием и дороги с покрытием брусчаткой</t>
  </si>
  <si>
    <t>52</t>
  </si>
  <si>
    <t>53</t>
  </si>
  <si>
    <t>ВД-3-02-03-03</t>
  </si>
  <si>
    <t>Мойка фасадов зданий (с применением подъемника) - 83% общего объема</t>
  </si>
  <si>
    <t>ТБО</t>
  </si>
  <si>
    <t>Парковка</t>
  </si>
  <si>
    <t>Раздел 5. Уборка, сбор, вывоз снега с отм.+960</t>
  </si>
  <si>
    <t>ССЦ №2 табл.03-02</t>
  </si>
  <si>
    <t>Перевозка соляной смеси по территории объекта (до 1 км)</t>
  </si>
  <si>
    <t>Раздел 6. Зеленые насаждения на отм. +540</t>
  </si>
  <si>
    <r>
      <t>ВД(2.1)-3-02-04-03</t>
    </r>
    <r>
      <rPr>
        <i/>
        <sz val="10"/>
        <rFont val="Arial"/>
        <family val="2"/>
        <charset val="204"/>
      </rPr>
      <t xml:space="preserve">
применительно Санитарная обрезка</t>
    </r>
  </si>
  <si>
    <t>Обрезка под естественный вид крон деревьев</t>
  </si>
  <si>
    <t>1 дер</t>
  </si>
  <si>
    <r>
      <t>ВД(2.1)-3-02-04-05</t>
    </r>
    <r>
      <rPr>
        <i/>
        <sz val="10"/>
        <rFont val="Arial"/>
        <family val="2"/>
        <charset val="204"/>
      </rPr>
      <t xml:space="preserve">
применительно Санитарная обрезка</t>
    </r>
  </si>
  <si>
    <t>1 куст</t>
  </si>
  <si>
    <t>ВД(2.1)-3-02-04-06</t>
  </si>
  <si>
    <t>Стрижка живой изгороди</t>
  </si>
  <si>
    <t>ВД(2.1)-3-02-04-04</t>
  </si>
  <si>
    <t>Формирование кроны деревьев и кустарников</t>
  </si>
  <si>
    <r>
      <t>02-401-003</t>
    </r>
    <r>
      <rPr>
        <i/>
        <sz val="10"/>
        <rFont val="Arial"/>
        <family val="2"/>
        <charset val="204"/>
      </rPr>
      <t xml:space="preserve">
Применительно</t>
    </r>
  </si>
  <si>
    <t>Переподвязка с использованием шпагата (50%) 2 раза в год. Обвязка растений для сохранения целостности хвои</t>
  </si>
  <si>
    <r>
      <t>02-401-008</t>
    </r>
    <r>
      <rPr>
        <i/>
        <sz val="10"/>
        <rFont val="Arial"/>
        <family val="2"/>
        <charset val="204"/>
      </rPr>
      <t xml:space="preserve">
применительно деревья и кустарники</t>
    </r>
  </si>
  <si>
    <t>Нитроаммофоска  (расход 40 гр на дерево, 20 гр на куст)</t>
  </si>
  <si>
    <t>кг</t>
  </si>
  <si>
    <t>02-310-003</t>
  </si>
  <si>
    <t>Устройство пристольных лунок и канавок для полива одиночных кустарников  (Рыхление и перекопка приствольных кругов деревьев и кустарников)</t>
  </si>
  <si>
    <r>
      <t>02-311-020</t>
    </r>
    <r>
      <rPr>
        <i/>
        <sz val="10"/>
        <rFont val="Arial"/>
        <family val="2"/>
        <charset val="204"/>
      </rPr>
      <t xml:space="preserve">
применительно обработка фунгицидами</t>
    </r>
  </si>
  <si>
    <t>куст</t>
  </si>
  <si>
    <t>Абига Пик (40-50г/10л )</t>
  </si>
  <si>
    <r>
      <t>ГЭСН47-01-084-01</t>
    </r>
    <r>
      <rPr>
        <i/>
        <sz val="8"/>
        <rFont val="Arial"/>
        <family val="2"/>
        <charset val="204"/>
      </rPr>
      <t xml:space="preserve">
Приказ Минстроя России от 30.12.2016 №1038/пр</t>
    </r>
  </si>
  <si>
    <t>02-207-003</t>
  </si>
  <si>
    <t>10 ваз</t>
  </si>
  <si>
    <t>02-212-004</t>
  </si>
  <si>
    <t>02-211-001</t>
  </si>
  <si>
    <t>Прополка цветников</t>
  </si>
  <si>
    <t>02-109-014</t>
  </si>
  <si>
    <t>Прополка газонов</t>
  </si>
  <si>
    <r>
      <t>02-311-020</t>
    </r>
    <r>
      <rPr>
        <i/>
        <sz val="10"/>
        <rFont val="Arial"/>
        <family val="2"/>
        <charset val="204"/>
      </rPr>
      <t xml:space="preserve">
применительно обработка инсектицидами</t>
    </r>
  </si>
  <si>
    <t>Фуфанон</t>
  </si>
  <si>
    <t>л</t>
  </si>
  <si>
    <r>
      <t>Д1-06-02-003</t>
    </r>
    <r>
      <rPr>
        <i/>
        <sz val="8"/>
        <rFont val="Arial"/>
        <family val="2"/>
        <charset val="204"/>
      </rPr>
      <t xml:space="preserve">
МР содержание и ремонт автодорог,2003 ЦМЭП (таблица 11)_x000D_
</t>
    </r>
  </si>
  <si>
    <t>Выкашивание травы: газонокосилкой</t>
  </si>
  <si>
    <t>02-109-012</t>
  </si>
  <si>
    <t>Сгребание скошенной травы при выкашивании газонокосилкой</t>
  </si>
  <si>
    <r>
      <t>02-107-002</t>
    </r>
    <r>
      <rPr>
        <i/>
        <sz val="10"/>
        <rFont val="Arial"/>
        <family val="2"/>
        <charset val="204"/>
      </rPr>
      <t xml:space="preserve">
применительно на реконструкцию газона (нанесение плодородного слоя грунта 3 см)</t>
    </r>
  </si>
  <si>
    <r>
      <t>02-107-003</t>
    </r>
    <r>
      <rPr>
        <i/>
        <sz val="10"/>
        <rFont val="Arial"/>
        <family val="2"/>
        <charset val="204"/>
      </rPr>
      <t xml:space="preserve">
применительно реконструкция газона (посев) газонной травосмеси 40 гр/м2))</t>
    </r>
  </si>
  <si>
    <t>Засев газона. Норма семян 40 г/м2</t>
  </si>
  <si>
    <t>Агроспан</t>
  </si>
  <si>
    <t>02-107-005</t>
  </si>
  <si>
    <t>Подкормка газонов раствором минеральных удобрений (марка опрыскивателя ОН-IO, ОВС-А)</t>
  </si>
  <si>
    <t>Д</t>
  </si>
  <si>
    <t xml:space="preserve">2. </t>
  </si>
  <si>
    <t>Аммиачная селитра (расход 25 гр га м2)</t>
  </si>
  <si>
    <r>
      <t>ВД(2.1)-3-02-03-05
Применительно Аэрация</t>
    </r>
    <r>
      <rPr>
        <i/>
        <sz val="8"/>
        <rFont val="Arial"/>
        <family val="2"/>
        <charset val="204"/>
      </rPr>
      <t xml:space="preserve">
ГЭСНр 68-4</t>
    </r>
  </si>
  <si>
    <t>Аэрация газонов и скарификация газонов механизированным способом с помощью вертикуттера</t>
  </si>
  <si>
    <r>
      <t>02-109-017</t>
    </r>
    <r>
      <rPr>
        <i/>
        <sz val="10"/>
        <rFont val="Arial"/>
        <family val="2"/>
        <charset val="204"/>
      </rPr>
      <t xml:space="preserve">
применительно обработка фунгицидами</t>
    </r>
  </si>
  <si>
    <t>Обработка газонов гербицидами с применением ранцевого опрыскивателя (ручные работы), марка опрыскивателя ОРП-Г</t>
  </si>
  <si>
    <t xml:space="preserve">1. </t>
  </si>
  <si>
    <t>Аканто-плюс</t>
  </si>
  <si>
    <t>02-109-017</t>
  </si>
  <si>
    <t>Лонтрел Гранд (расход 3 гр на 10 л на 100 м2)</t>
  </si>
  <si>
    <t>02-208-005</t>
  </si>
  <si>
    <t>Посадка цветов в рабатки и клумбы (50 шт на 1 м2) с пополнением отпада 20% (бегония, семперфлоренс, альтернантера, сантолина). Полив (10 л/м2)</t>
  </si>
  <si>
    <r>
      <t>02-109-017</t>
    </r>
    <r>
      <rPr>
        <i/>
        <sz val="10"/>
        <rFont val="Arial"/>
        <family val="2"/>
        <charset val="204"/>
      </rPr>
      <t xml:space="preserve">
применительно обработка от саранчи</t>
    </r>
  </si>
  <si>
    <t>Препарат Командор</t>
  </si>
  <si>
    <t>Цена по поз. аналогу ДОГ 576 от 20.06.2016 (ДС №1 от 30.12.2016)</t>
  </si>
  <si>
    <t>Сброс снега с деревьев и кустарников</t>
  </si>
  <si>
    <r>
      <t>02-207-003</t>
    </r>
    <r>
      <rPr>
        <i/>
        <sz val="10"/>
        <rFont val="Arial"/>
        <family val="2"/>
        <charset val="204"/>
      </rPr>
      <t xml:space="preserve">
применительно полив растений в вазонах</t>
    </r>
  </si>
  <si>
    <r>
      <t>ГЭСН47-01-006-12</t>
    </r>
    <r>
      <rPr>
        <i/>
        <sz val="8"/>
        <rFont val="Arial"/>
        <family val="2"/>
        <charset val="204"/>
      </rPr>
      <t xml:space="preserve">
Приказ Минстроя России от 30.12.2016 №1038/пр</t>
    </r>
  </si>
  <si>
    <t>Подготовка стандартных посадочных мест вручную для деревьев и кустарников с круглым комом земли размером: 0,5x0,4 м с добавлением растительной земли до 25%</t>
  </si>
  <si>
    <t>Прайс-лист</t>
  </si>
  <si>
    <r>
      <t>ГЭСН47-01-009-03</t>
    </r>
    <r>
      <rPr>
        <i/>
        <sz val="8"/>
        <rFont val="Arial"/>
        <family val="2"/>
        <charset val="204"/>
      </rPr>
      <t xml:space="preserve">
Приказ Минстроя России от 30.12.2016 №1038/пр</t>
    </r>
  </si>
  <si>
    <t>Посадка деревьев и кустарников с комом земли размером: 0,5x0,4 м</t>
  </si>
  <si>
    <t>Аэрация газонов</t>
  </si>
  <si>
    <r>
      <t>02-402-001</t>
    </r>
    <r>
      <rPr>
        <i/>
        <sz val="10"/>
        <rFont val="Arial"/>
        <family val="2"/>
        <charset val="204"/>
      </rPr>
      <t xml:space="preserve">
Применительно Очистка сосен от сухой хвои</t>
    </r>
  </si>
  <si>
    <t>Вырезка сухих сучьев на деревьях с диаметром ствола до 35 см и наличием сухих сучьев более 15 шт.</t>
  </si>
  <si>
    <t>Абига Пик</t>
  </si>
  <si>
    <t>Аэрация и скарифекация газонов механизированным способом с помощью вертикуттера</t>
  </si>
  <si>
    <t>Теплица</t>
  </si>
  <si>
    <t>02-107-002</t>
  </si>
  <si>
    <t>Раскидка растительной земли из расчета 20 м3 на 100 м2</t>
  </si>
  <si>
    <r>
      <t>02-107-003</t>
    </r>
    <r>
      <rPr>
        <i/>
        <sz val="10"/>
        <rFont val="Arial"/>
        <family val="2"/>
        <charset val="204"/>
      </rPr>
      <t xml:space="preserve">
применительнопосев семян цветов</t>
    </r>
  </si>
  <si>
    <r>
      <t>02-212-004</t>
    </r>
    <r>
      <rPr>
        <i/>
        <sz val="10"/>
        <rFont val="Arial"/>
        <family val="2"/>
        <charset val="204"/>
      </rPr>
      <t xml:space="preserve">
применительно полив рассады в теплице</t>
    </r>
  </si>
  <si>
    <r>
      <t>02-201-006</t>
    </r>
    <r>
      <rPr>
        <i/>
        <sz val="10"/>
        <rFont val="Arial"/>
        <family val="2"/>
        <charset val="204"/>
      </rPr>
      <t xml:space="preserve">
применительно посадка однолетних растений из теплицы в клумбы</t>
    </r>
  </si>
  <si>
    <t>Посадка цветов с поливом (однолетники 100 шт/м2)</t>
  </si>
  <si>
    <r>
      <t>02-107-005</t>
    </r>
    <r>
      <rPr>
        <i/>
        <sz val="10"/>
        <rFont val="Arial"/>
        <family val="2"/>
        <charset val="204"/>
      </rPr>
      <t xml:space="preserve">
Применительно</t>
    </r>
  </si>
  <si>
    <t>ВД(2.1)-3-02-10-07</t>
  </si>
  <si>
    <t>Раскидка растительной земли из расчета 10 м3 на 100 м2</t>
  </si>
  <si>
    <r>
      <t>02-107-002</t>
    </r>
    <r>
      <rPr>
        <i/>
        <sz val="10"/>
        <rFont val="Arial"/>
        <family val="2"/>
        <charset val="204"/>
      </rPr>
      <t xml:space="preserve">
применительно на реконструкцию газона (нанесение плодородного слоя грунта 10 см)</t>
    </r>
  </si>
  <si>
    <t>Противоголоедный материал Галит тип С</t>
  </si>
  <si>
    <t>Противоголоедный материал Галит тип А</t>
  </si>
  <si>
    <t>Основание для разработки стоимости</t>
  </si>
  <si>
    <t>Итого по разделу:</t>
  </si>
  <si>
    <t xml:space="preserve">Механизированная уборка </t>
  </si>
  <si>
    <t xml:space="preserve">Мешки полиэтиленовые, 60л. </t>
  </si>
  <si>
    <t>Промывка лотков ливневой канализации</t>
  </si>
  <si>
    <t>Опустошение мусорных контейнеров 0,24 м3 (на постоянной основе в течение суток)</t>
  </si>
  <si>
    <t>Очистка урн от мусора (на постоянной основе в течение суток)</t>
  </si>
  <si>
    <t>Протирка урн вручную (на постоянной основе в течение суток)</t>
  </si>
  <si>
    <t>Отмывка трудновыводимых пятен на твердых покрытиях</t>
  </si>
  <si>
    <t>Твердые покрытия</t>
  </si>
  <si>
    <t xml:space="preserve">Отлов бродячих животных _x000D_
</t>
  </si>
  <si>
    <t>Мешки полиэтиленовые, 60л.</t>
  </si>
  <si>
    <t>Отлов бродячих животных</t>
  </si>
  <si>
    <t>Кровля, выступающие элементы зданий, въездное и выездное КПП</t>
  </si>
  <si>
    <t>Уборка снега на ширину 1,5 м, удаление наледи, сосулей</t>
  </si>
  <si>
    <t xml:space="preserve">Сдвижка и подметание снега при снегопаде на придомовой территории с усовершенствованным покрытием </t>
  </si>
  <si>
    <t>Перекидывание снега от места разгрузки в снегоплавильную установку</t>
  </si>
  <si>
    <t>Посыпка территорий противогололедными материалами ( вручную) (с Поле Чудес)</t>
  </si>
  <si>
    <t>Очистка территории с усовершенствованным покрытием от наледи без обработки противогололедными реагентами</t>
  </si>
  <si>
    <t>Земля растительная</t>
  </si>
  <si>
    <t>Обработка фунгицидами деревьев и кустарников</t>
  </si>
  <si>
    <t>Подкормка минеральными удобрениями деревьев и кустарников</t>
  </si>
  <si>
    <t>Санитарная обрезка кустарников</t>
  </si>
  <si>
    <t>Санитарная обрезка деревьев</t>
  </si>
  <si>
    <t>Раздел 4. Уборка  на период проведения мероприятия "Гастрит 2018"</t>
  </si>
  <si>
    <t>отм. +540 м.</t>
  </si>
  <si>
    <t>отм. +960 м.</t>
  </si>
  <si>
    <t>№ 
п/п</t>
  </si>
  <si>
    <t>Обработка газонов фунгицидами с применением ранцевого опрыскивателя (ручные работы), марка опрыскивателя ОРП-Г</t>
  </si>
  <si>
    <t>м.</t>
  </si>
  <si>
    <t>Объем</t>
  </si>
  <si>
    <t>Наименование услуг, затрат</t>
  </si>
  <si>
    <t>Ед.изм</t>
  </si>
  <si>
    <t>Нитроаммофоска  (расход 40 гр на дерево)</t>
  </si>
  <si>
    <t>Раздел 3. Уборка твердых покрытий, фасадов и кровли курорта "Горки город". Отметка +960</t>
  </si>
  <si>
    <t>Раздел 1. Уборка твердых покрытий, фасадов и кровли курорта "Горки город". Отметка +540</t>
  </si>
  <si>
    <t>Сбор случайного мусора (на постоянной основе в т.ч. сбор и уборка строительного мусора)*</t>
  </si>
  <si>
    <t>Стилобат с автостоянкой на79 м/м (под АО №7)</t>
  </si>
  <si>
    <t>Сбор случайного мусора (на постояннойоснове в т.ч. сбор и уборка строительного мусора)*</t>
  </si>
  <si>
    <t>Раздел 7.Реставрация газона после зимнего периода</t>
  </si>
  <si>
    <t>Раздел 8. Садово-парковая зона "Поле Чудес"</t>
  </si>
  <si>
    <t>Раздел 9. Зеленые насаждения на отм +960</t>
  </si>
  <si>
    <t>Раздел 10. Теплица</t>
  </si>
  <si>
    <t>Раздел 11. Уход за рассадой цветов (сохраненной на зиму)</t>
  </si>
  <si>
    <t>Итого по разделам 1-11 с НДС:</t>
  </si>
  <si>
    <t>Раздел 12. Противогололедный материал</t>
  </si>
  <si>
    <t>Мойка и поддержание чистоты спусков,  в подземные парковки (на постоянной основе)</t>
  </si>
  <si>
    <t>1 куст.</t>
  </si>
  <si>
    <t>Протирка лавочек (на постоянной основе в течение суток)</t>
  </si>
  <si>
    <t>Укладка снега, льда в валы или кучи после механизированной уборки (ПРИМЕНИТЕЛЬНО:  работа оператора снегоплавильной установки)</t>
  </si>
  <si>
    <t>Обработка инсектицидами деревьев и кустарников</t>
  </si>
  <si>
    <t>Дезинсекция от саранчи</t>
  </si>
  <si>
    <t>Подкормка минеральными удобрениями (в жидком виде) деревьев и кустарников</t>
  </si>
  <si>
    <t>Полив деревьев из шланга поливомоечной машины (10 л/м2)</t>
  </si>
  <si>
    <t>Полив кустарников из шланга поливомоечной машины (10 л/м2)</t>
  </si>
  <si>
    <t>Полив газонов из шланга поливомоечной машины (10 л/м2)</t>
  </si>
  <si>
    <t>Полив (вазоны вдоль набережной  и по центральной прогулочной зоне) (10 л/м2)</t>
  </si>
  <si>
    <t>Полив цветочных растений из шланга (10 л/м2)</t>
  </si>
  <si>
    <t>Полив (10 л/м2)</t>
  </si>
  <si>
    <t>Полив деревьев и кустарников из шланга поливомоечной машины (10 л/м2)</t>
  </si>
  <si>
    <t xml:space="preserve">Полив цветочных растений из шланга </t>
  </si>
  <si>
    <t>Посыпка территорий противогололедными материалами (вручную)</t>
  </si>
  <si>
    <t>Уборка (с учетом замены расходных материалов) на постоянной основе с ведением чек-листов</t>
  </si>
  <si>
    <t>Сдвигание свежевыпавшего снега в валы или кучи дорожной комбинированной машиной (с учетом одновременной работы 2 КДМ)</t>
  </si>
  <si>
    <t>Срезание и сдвигание снега минипогрузчиком (с учетом одновременной работы 7 минипогрузчиков)</t>
  </si>
  <si>
    <r>
      <t>Периодичность (</t>
    </r>
    <r>
      <rPr>
        <b/>
        <i/>
        <sz val="11"/>
        <color theme="1"/>
        <rFont val="Calibri"/>
        <family val="2"/>
        <charset val="204"/>
        <scheme val="minor"/>
      </rPr>
      <t>в соответствии с графиком периодичности уборки</t>
    </r>
    <r>
      <rPr>
        <b/>
        <sz val="11"/>
        <color theme="1"/>
        <rFont val="Calibri"/>
        <family val="2"/>
        <charset val="204"/>
        <scheme val="minor"/>
      </rPr>
      <t>)</t>
    </r>
  </si>
  <si>
    <t>Цена за единицу с НДС (18%) / НДС не предусмотрен, (руб).</t>
  </si>
  <si>
    <t xml:space="preserve">НДС (18%)/ НДС не предусмотрен, (руб).
</t>
  </si>
  <si>
    <t>Общая стоимость с НДС (18%) / НДС не предусмотрен, (руб).</t>
  </si>
  <si>
    <t>ИТОГО:</t>
  </si>
  <si>
    <t>Расчет стоимости услуг</t>
  </si>
  <si>
    <t xml:space="preserve">Руководитель 
участника закупки      
 _______________                                             _______________             ________________
  (должность)                                                                (Ф.И.О.)                 (подпись)
М.П.
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</si>
</sst>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_ ;\-#,##0.00\ "/>
    <numFmt numFmtId="165" formatCode="#,##0.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3" fillId="0" borderId="1" xfId="0" quotePrefix="1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quotePrefix="1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left" vertical="top" wrapText="1"/>
    </xf>
    <xf numFmtId="0" fontId="0" fillId="2" borderId="0" xfId="0" applyFill="1"/>
    <xf numFmtId="0" fontId="3" fillId="5" borderId="1" xfId="0" quotePrefix="1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11" fillId="5" borderId="0" xfId="0" applyFont="1" applyFill="1"/>
    <xf numFmtId="0" fontId="2" fillId="0" borderId="0" xfId="0" applyFont="1"/>
    <xf numFmtId="0" fontId="3" fillId="0" borderId="0" xfId="0" quotePrefix="1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0" fillId="6" borderId="0" xfId="0" applyFont="1" applyFill="1"/>
    <xf numFmtId="49" fontId="7" fillId="6" borderId="1" xfId="0" applyNumberFormat="1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6" borderId="1" xfId="0" applyNumberFormat="1" applyFont="1" applyFill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horizontal="left" vertical="top" wrapText="1"/>
    </xf>
    <xf numFmtId="0" fontId="3" fillId="5" borderId="0" xfId="0" quotePrefix="1" applyNumberFormat="1" applyFont="1" applyFill="1" applyBorder="1" applyAlignment="1">
      <alignment horizontal="center" vertical="top"/>
    </xf>
    <xf numFmtId="49" fontId="4" fillId="5" borderId="0" xfId="0" applyNumberFormat="1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3" fontId="0" fillId="0" borderId="0" xfId="0" applyNumberFormat="1"/>
    <xf numFmtId="0" fontId="0" fillId="0" borderId="0" xfId="0" applyAlignment="1">
      <alignment horizontal="right"/>
    </xf>
    <xf numFmtId="0" fontId="3" fillId="0" borderId="3" xfId="0" quotePrefix="1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0" fillId="0" borderId="1" xfId="0" applyBorder="1"/>
    <xf numFmtId="0" fontId="3" fillId="0" borderId="5" xfId="0" applyFont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0" borderId="2" xfId="0" quotePrefix="1" applyNumberFormat="1" applyFont="1" applyBorder="1" applyAlignment="1">
      <alignment horizontal="center" vertical="top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6" xfId="0" quotePrefix="1" applyNumberFormat="1" applyFont="1" applyBorder="1" applyAlignment="1">
      <alignment horizontal="center" vertical="top"/>
    </xf>
    <xf numFmtId="49" fontId="4" fillId="0" borderId="10" xfId="0" applyNumberFormat="1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6" xfId="0" quotePrefix="1" applyNumberFormat="1" applyFont="1" applyFill="1" applyBorder="1" applyAlignment="1">
      <alignment horizontal="center" vertical="top"/>
    </xf>
    <xf numFmtId="49" fontId="4" fillId="5" borderId="6" xfId="0" applyNumberFormat="1" applyFont="1" applyFill="1" applyBorder="1" applyAlignment="1">
      <alignment horizontal="left" vertical="top" wrapText="1"/>
    </xf>
    <xf numFmtId="0" fontId="3" fillId="5" borderId="6" xfId="0" applyFont="1" applyFill="1" applyBorder="1" applyAlignment="1">
      <alignment horizontal="left" vertical="top" wrapText="1"/>
    </xf>
    <xf numFmtId="0" fontId="0" fillId="5" borderId="0" xfId="0" applyFill="1" applyBorder="1"/>
    <xf numFmtId="43" fontId="0" fillId="0" borderId="0" xfId="1" applyFont="1"/>
    <xf numFmtId="0" fontId="0" fillId="5" borderId="1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0" fillId="5" borderId="6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49" fontId="4" fillId="5" borderId="2" xfId="0" applyNumberFormat="1" applyFont="1" applyFill="1" applyBorder="1" applyAlignment="1">
      <alignment horizontal="left" vertical="top" wrapText="1"/>
    </xf>
    <xf numFmtId="0" fontId="0" fillId="0" borderId="14" xfId="0" applyBorder="1" applyAlignment="1">
      <alignment vertical="center"/>
    </xf>
    <xf numFmtId="0" fontId="0" fillId="0" borderId="0" xfId="0" applyBorder="1"/>
    <xf numFmtId="0" fontId="7" fillId="6" borderId="1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5" borderId="0" xfId="0" applyFill="1"/>
    <xf numFmtId="0" fontId="0" fillId="5" borderId="8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2" fillId="5" borderId="6" xfId="0" applyFont="1" applyFill="1" applyBorder="1" applyAlignment="1">
      <alignment horizontal="center" vertical="center" wrapText="1"/>
    </xf>
    <xf numFmtId="2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right"/>
    </xf>
    <xf numFmtId="0" fontId="0" fillId="5" borderId="6" xfId="0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/>
    </xf>
    <xf numFmtId="2" fontId="10" fillId="5" borderId="1" xfId="0" applyNumberFormat="1" applyFont="1" applyFill="1" applyBorder="1" applyAlignment="1">
      <alignment horizontal="center" vertical="center"/>
    </xf>
    <xf numFmtId="2" fontId="10" fillId="5" borderId="0" xfId="0" applyNumberFormat="1" applyFont="1" applyFill="1" applyBorder="1" applyAlignment="1">
      <alignment horizontal="center" vertical="center"/>
    </xf>
    <xf numFmtId="43" fontId="0" fillId="5" borderId="1" xfId="1" applyFont="1" applyFill="1" applyBorder="1" applyAlignment="1">
      <alignment horizontal="center" vertical="center"/>
    </xf>
    <xf numFmtId="164" fontId="11" fillId="4" borderId="15" xfId="1" applyNumberFormat="1" applyFont="1" applyFill="1" applyBorder="1" applyAlignment="1">
      <alignment horizontal="center" vertical="center"/>
    </xf>
    <xf numFmtId="164" fontId="0" fillId="4" borderId="9" xfId="1" applyNumberFormat="1" applyFont="1" applyFill="1" applyBorder="1" applyAlignment="1">
      <alignment horizontal="center" vertical="center"/>
    </xf>
    <xf numFmtId="0" fontId="0" fillId="0" borderId="3" xfId="0" applyBorder="1"/>
    <xf numFmtId="0" fontId="2" fillId="8" borderId="8" xfId="0" applyFont="1" applyFill="1" applyBorder="1" applyAlignment="1">
      <alignment horizontal="center" vertical="center"/>
    </xf>
    <xf numFmtId="164" fontId="2" fillId="4" borderId="15" xfId="1" applyNumberFormat="1" applyFont="1" applyFill="1" applyBorder="1" applyAlignment="1">
      <alignment horizontal="center" vertical="center"/>
    </xf>
    <xf numFmtId="164" fontId="0" fillId="4" borderId="15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Font="1" applyBorder="1"/>
    <xf numFmtId="0" fontId="2" fillId="0" borderId="13" xfId="0" applyFont="1" applyBorder="1" applyAlignment="1">
      <alignment horizontal="center" vertical="center" wrapText="1"/>
    </xf>
    <xf numFmtId="3" fontId="0" fillId="5" borderId="0" xfId="0" applyNumberFormat="1" applyFill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  <xf numFmtId="0" fontId="3" fillId="6" borderId="1" xfId="0" quotePrefix="1" applyNumberFormat="1" applyFont="1" applyFill="1" applyBorder="1" applyAlignment="1">
      <alignment horizontal="center" vertical="top"/>
    </xf>
    <xf numFmtId="49" fontId="4" fillId="6" borderId="1" xfId="0" applyNumberFormat="1" applyFont="1" applyFill="1" applyBorder="1" applyAlignment="1">
      <alignment horizontal="left" vertical="top" wrapText="1"/>
    </xf>
    <xf numFmtId="0" fontId="0" fillId="5" borderId="12" xfId="0" applyFill="1" applyBorder="1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3" xfId="0" applyFont="1" applyFill="1" applyBorder="1"/>
    <xf numFmtId="0" fontId="15" fillId="0" borderId="3" xfId="0" applyFont="1" applyBorder="1"/>
    <xf numFmtId="0" fontId="15" fillId="0" borderId="1" xfId="0" applyFont="1" applyBorder="1" applyAlignment="1">
      <alignment wrapText="1"/>
    </xf>
    <xf numFmtId="0" fontId="15" fillId="0" borderId="0" xfId="0" applyFont="1"/>
    <xf numFmtId="0" fontId="15" fillId="0" borderId="1" xfId="0" applyFont="1" applyBorder="1"/>
    <xf numFmtId="164" fontId="2" fillId="8" borderId="15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2" fontId="0" fillId="5" borderId="0" xfId="0" applyNumberFormat="1" applyFill="1" applyBorder="1" applyAlignment="1">
      <alignment horizontal="center" vertical="center"/>
    </xf>
    <xf numFmtId="2" fontId="0" fillId="5" borderId="21" xfId="0" applyNumberForma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3" fillId="4" borderId="8" xfId="0" quotePrefix="1" applyNumberFormat="1" applyFont="1" applyFill="1" applyBorder="1" applyAlignment="1">
      <alignment horizontal="left" vertical="top"/>
    </xf>
    <xf numFmtId="0" fontId="16" fillId="0" borderId="0" xfId="0" applyFont="1" applyAlignment="1">
      <alignment horizontal="center"/>
    </xf>
    <xf numFmtId="0" fontId="3" fillId="4" borderId="9" xfId="0" quotePrefix="1" applyNumberFormat="1" applyFont="1" applyFill="1" applyBorder="1" applyAlignment="1">
      <alignment horizontal="left" vertical="top"/>
    </xf>
    <xf numFmtId="0" fontId="2" fillId="5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4" fontId="0" fillId="5" borderId="0" xfId="0" applyNumberFormat="1" applyFill="1" applyBorder="1" applyAlignment="1">
      <alignment horizontal="center" vertical="center"/>
    </xf>
    <xf numFmtId="164" fontId="11" fillId="4" borderId="0" xfId="1" applyNumberFormat="1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left"/>
    </xf>
    <xf numFmtId="164" fontId="0" fillId="4" borderId="0" xfId="1" applyNumberFormat="1" applyFont="1" applyFill="1" applyBorder="1" applyAlignment="1">
      <alignment horizontal="center" vertical="center"/>
    </xf>
    <xf numFmtId="0" fontId="0" fillId="5" borderId="0" xfId="0" applyFill="1" applyBorder="1" applyAlignment="1">
      <alignment horizontal="right"/>
    </xf>
    <xf numFmtId="164" fontId="2" fillId="4" borderId="0" xfId="1" applyNumberFormat="1" applyFont="1" applyFill="1" applyBorder="1" applyAlignment="1">
      <alignment horizontal="center" vertical="center"/>
    </xf>
    <xf numFmtId="164" fontId="2" fillId="8" borderId="0" xfId="1" applyNumberFormat="1" applyFont="1" applyFill="1" applyBorder="1" applyAlignment="1">
      <alignment horizontal="center" vertical="center"/>
    </xf>
    <xf numFmtId="0" fontId="14" fillId="5" borderId="0" xfId="0" applyFont="1" applyFill="1" applyBorder="1"/>
    <xf numFmtId="43" fontId="0" fillId="5" borderId="0" xfId="1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4" fillId="4" borderId="7" xfId="0" quotePrefix="1" applyNumberFormat="1" applyFont="1" applyFill="1" applyBorder="1" applyAlignment="1">
      <alignment horizontal="left" vertical="top"/>
    </xf>
    <xf numFmtId="0" fontId="4" fillId="4" borderId="8" xfId="0" quotePrefix="1" applyNumberFormat="1" applyFont="1" applyFill="1" applyBorder="1" applyAlignment="1">
      <alignment horizontal="left" vertical="top"/>
    </xf>
    <xf numFmtId="0" fontId="3" fillId="4" borderId="8" xfId="0" quotePrefix="1" applyNumberFormat="1" applyFont="1" applyFill="1" applyBorder="1" applyAlignment="1">
      <alignment horizontal="left" vertical="top"/>
    </xf>
    <xf numFmtId="0" fontId="2" fillId="7" borderId="2" xfId="0" applyFont="1" applyFill="1" applyBorder="1" applyAlignment="1">
      <alignment horizontal="left"/>
    </xf>
    <xf numFmtId="0" fontId="2" fillId="7" borderId="11" xfId="0" applyFont="1" applyFill="1" applyBorder="1" applyAlignment="1">
      <alignment horizontal="left"/>
    </xf>
    <xf numFmtId="0" fontId="2" fillId="7" borderId="12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4" fillId="8" borderId="7" xfId="0" quotePrefix="1" applyNumberFormat="1" applyFont="1" applyFill="1" applyBorder="1" applyAlignment="1">
      <alignment horizontal="left" vertical="top"/>
    </xf>
    <xf numFmtId="0" fontId="4" fillId="8" borderId="8" xfId="0" quotePrefix="1" applyNumberFormat="1" applyFont="1" applyFill="1" applyBorder="1" applyAlignment="1">
      <alignment horizontal="left" vertical="top"/>
    </xf>
    <xf numFmtId="0" fontId="3" fillId="4" borderId="7" xfId="0" quotePrefix="1" applyNumberFormat="1" applyFont="1" applyFill="1" applyBorder="1" applyAlignment="1">
      <alignment horizontal="left" vertical="top"/>
    </xf>
    <xf numFmtId="0" fontId="0" fillId="0" borderId="5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6" xfId="0" applyBorder="1" applyAlignment="1">
      <alignment horizontal="left"/>
    </xf>
    <xf numFmtId="0" fontId="2" fillId="7" borderId="7" xfId="0" applyFont="1" applyFill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4" fillId="4" borderId="19" xfId="0" quotePrefix="1" applyNumberFormat="1" applyFont="1" applyFill="1" applyBorder="1" applyAlignment="1">
      <alignment horizontal="left" vertical="top"/>
    </xf>
    <xf numFmtId="0" fontId="4" fillId="4" borderId="20" xfId="0" quotePrefix="1" applyNumberFormat="1" applyFont="1" applyFill="1" applyBorder="1" applyAlignment="1">
      <alignment horizontal="left" vertical="top"/>
    </xf>
    <xf numFmtId="0" fontId="4" fillId="4" borderId="9" xfId="0" quotePrefix="1" applyNumberFormat="1" applyFont="1" applyFill="1" applyBorder="1" applyAlignment="1">
      <alignment horizontal="left" vertical="top"/>
    </xf>
    <xf numFmtId="0" fontId="15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left" wrapText="1"/>
    </xf>
    <xf numFmtId="0" fontId="18" fillId="0" borderId="11" xfId="0" applyFont="1" applyBorder="1" applyAlignment="1">
      <alignment horizontal="left" wrapText="1"/>
    </xf>
    <xf numFmtId="0" fontId="18" fillId="0" borderId="12" xfId="0" applyFont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15" fillId="0" borderId="0" xfId="0" applyFon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H286"/>
  <sheetViews>
    <sheetView tabSelected="1" view="pageBreakPreview" zoomScaleNormal="85" zoomScaleSheetLayoutView="100" workbookViewId="0">
      <pane ySplit="7" topLeftCell="A269" activePane="bottomLeft" state="frozen"/>
      <selection activeCell="B1" sqref="B1"/>
      <selection pane="bottomLeft" activeCell="D276" sqref="D276:J280"/>
    </sheetView>
  </sheetViews>
  <sheetFormatPr defaultRowHeight="15" outlineLevelRow="1"/>
  <cols>
    <col min="1" max="1" width="0.7109375" customWidth="1"/>
    <col min="2" max="2" width="5.42578125" customWidth="1"/>
    <col min="3" max="3" width="21.85546875" hidden="1" customWidth="1"/>
    <col min="4" max="4" width="36.5703125" customWidth="1"/>
    <col min="5" max="5" width="5" style="60" customWidth="1"/>
    <col min="6" max="6" width="11.42578125" style="61" customWidth="1"/>
    <col min="7" max="9" width="19.7109375" style="61" customWidth="1"/>
    <col min="10" max="10" width="23.7109375" style="81" customWidth="1"/>
    <col min="11" max="11" width="17.7109375" style="81" customWidth="1"/>
    <col min="12" max="12" width="26.5703125" customWidth="1"/>
    <col min="13" max="13" width="14.7109375" bestFit="1" customWidth="1"/>
  </cols>
  <sheetData>
    <row r="3" spans="2:34" ht="21">
      <c r="B3" s="159"/>
      <c r="C3" s="159"/>
      <c r="D3" s="159"/>
      <c r="E3" s="159"/>
      <c r="F3" s="159"/>
      <c r="G3" s="159"/>
      <c r="H3" s="159"/>
      <c r="I3" s="159"/>
      <c r="J3" s="159"/>
      <c r="K3" s="127"/>
    </row>
    <row r="4" spans="2:34" ht="15.75" thickBot="1">
      <c r="D4" s="77"/>
      <c r="E4" s="173" t="s">
        <v>236</v>
      </c>
      <c r="F4" s="173"/>
      <c r="G4" s="173"/>
      <c r="H4" s="173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</row>
    <row r="5" spans="2:34" s="41" customFormat="1" ht="15.75" hidden="1" outlineLevel="1" thickBot="1">
      <c r="B5" s="39"/>
      <c r="C5" s="39"/>
      <c r="D5" s="76"/>
      <c r="E5" s="40"/>
      <c r="F5" s="82"/>
      <c r="G5" s="83"/>
      <c r="H5" s="63"/>
      <c r="I5" s="63"/>
      <c r="J5" s="84"/>
      <c r="K5" s="84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</row>
    <row r="6" spans="2:34" s="14" customFormat="1" ht="70.5" customHeight="1" collapsed="1" thickBot="1">
      <c r="B6" s="85" t="s">
        <v>193</v>
      </c>
      <c r="C6" s="102" t="s">
        <v>166</v>
      </c>
      <c r="D6" s="79" t="s">
        <v>197</v>
      </c>
      <c r="E6" s="79" t="s">
        <v>198</v>
      </c>
      <c r="F6" s="85" t="s">
        <v>196</v>
      </c>
      <c r="G6" s="85" t="s">
        <v>231</v>
      </c>
      <c r="H6" s="85" t="s">
        <v>232</v>
      </c>
      <c r="I6" s="85" t="s">
        <v>234</v>
      </c>
      <c r="J6" s="85" t="s">
        <v>233</v>
      </c>
      <c r="K6" s="129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</row>
    <row r="7" spans="2:34" s="14" customFormat="1" ht="18" customHeight="1" thickBot="1">
      <c r="B7" s="162" t="s">
        <v>201</v>
      </c>
      <c r="C7" s="163"/>
      <c r="D7" s="163"/>
      <c r="E7" s="163"/>
      <c r="F7" s="163"/>
      <c r="G7" s="163"/>
      <c r="H7" s="163"/>
      <c r="I7" s="163"/>
      <c r="J7" s="164"/>
      <c r="K7" s="77"/>
    </row>
    <row r="8" spans="2:34" ht="16.5" customHeight="1" outlineLevel="1">
      <c r="B8" s="154" t="s">
        <v>0</v>
      </c>
      <c r="C8" s="155"/>
      <c r="D8" s="155"/>
      <c r="E8" s="155"/>
      <c r="F8" s="155"/>
      <c r="G8" s="155"/>
      <c r="H8" s="155"/>
      <c r="I8" s="155"/>
      <c r="J8" s="156"/>
      <c r="K8" s="130"/>
    </row>
    <row r="9" spans="2:34" ht="23.25" customHeight="1" outlineLevel="1">
      <c r="B9" s="38" t="s">
        <v>1</v>
      </c>
      <c r="C9" s="2" t="s">
        <v>2</v>
      </c>
      <c r="D9" s="12" t="s">
        <v>168</v>
      </c>
      <c r="E9" s="53" t="s">
        <v>3</v>
      </c>
      <c r="F9" s="90">
        <v>18824</v>
      </c>
      <c r="G9" s="53">
        <v>4</v>
      </c>
      <c r="H9" s="53"/>
      <c r="I9" s="53"/>
      <c r="J9" s="89"/>
      <c r="K9" s="131"/>
    </row>
    <row r="10" spans="2:34" ht="43.5" customHeight="1" outlineLevel="1">
      <c r="B10" s="1" t="s">
        <v>4</v>
      </c>
      <c r="C10" s="2" t="s">
        <v>5</v>
      </c>
      <c r="D10" s="12" t="s">
        <v>202</v>
      </c>
      <c r="E10" s="53" t="s">
        <v>3</v>
      </c>
      <c r="F10" s="90">
        <v>18824</v>
      </c>
      <c r="G10" s="53">
        <v>365</v>
      </c>
      <c r="H10" s="53"/>
      <c r="I10" s="53"/>
      <c r="J10" s="89"/>
      <c r="K10" s="131"/>
    </row>
    <row r="11" spans="2:34" ht="35.25" customHeight="1" outlineLevel="1">
      <c r="B11" s="1" t="s">
        <v>7</v>
      </c>
      <c r="C11" s="2" t="s">
        <v>8</v>
      </c>
      <c r="D11" s="12" t="s">
        <v>169</v>
      </c>
      <c r="E11" s="55" t="s">
        <v>9</v>
      </c>
      <c r="F11" s="53">
        <f>0.0002*18824</f>
        <v>3.7648000000000001</v>
      </c>
      <c r="G11" s="53">
        <v>365</v>
      </c>
      <c r="H11" s="53"/>
      <c r="I11" s="53"/>
      <c r="J11" s="89"/>
      <c r="K11" s="131"/>
    </row>
    <row r="12" spans="2:34" outlineLevel="1">
      <c r="B12" s="148" t="s">
        <v>203</v>
      </c>
      <c r="C12" s="149"/>
      <c r="D12" s="149"/>
      <c r="E12" s="149"/>
      <c r="F12" s="149"/>
      <c r="G12" s="149"/>
      <c r="H12" s="149"/>
      <c r="I12" s="149"/>
      <c r="J12" s="150"/>
      <c r="K12" s="130"/>
    </row>
    <row r="13" spans="2:34" ht="27" customHeight="1" outlineLevel="1">
      <c r="B13" s="1" t="s">
        <v>10</v>
      </c>
      <c r="C13" s="34" t="s">
        <v>2</v>
      </c>
      <c r="D13" s="12" t="s">
        <v>168</v>
      </c>
      <c r="E13" s="53" t="s">
        <v>3</v>
      </c>
      <c r="F13" s="90">
        <v>5411</v>
      </c>
      <c r="G13" s="53">
        <v>4</v>
      </c>
      <c r="H13" s="53"/>
      <c r="I13" s="53"/>
      <c r="J13" s="54"/>
      <c r="K13" s="123"/>
    </row>
    <row r="14" spans="2:34" ht="45" customHeight="1" outlineLevel="1">
      <c r="B14" s="1" t="s">
        <v>11</v>
      </c>
      <c r="C14" s="34" t="s">
        <v>5</v>
      </c>
      <c r="D14" s="12" t="s">
        <v>202</v>
      </c>
      <c r="E14" s="53" t="s">
        <v>3</v>
      </c>
      <c r="F14" s="90">
        <v>5411</v>
      </c>
      <c r="G14" s="53">
        <v>365</v>
      </c>
      <c r="H14" s="53"/>
      <c r="I14" s="53"/>
      <c r="J14" s="54"/>
      <c r="K14" s="123"/>
    </row>
    <row r="15" spans="2:34" ht="32.25" customHeight="1" outlineLevel="1">
      <c r="B15" s="1" t="s">
        <v>12</v>
      </c>
      <c r="C15" s="34" t="s">
        <v>8</v>
      </c>
      <c r="D15" s="12" t="s">
        <v>177</v>
      </c>
      <c r="E15" s="53" t="s">
        <v>9</v>
      </c>
      <c r="F15" s="53">
        <f>0.0002*5411</f>
        <v>1.0822000000000001</v>
      </c>
      <c r="G15" s="53">
        <v>365</v>
      </c>
      <c r="H15" s="53"/>
      <c r="I15" s="53"/>
      <c r="J15" s="54"/>
      <c r="K15" s="123"/>
    </row>
    <row r="16" spans="2:34" outlineLevel="1">
      <c r="B16" s="157" t="s">
        <v>13</v>
      </c>
      <c r="C16" s="157"/>
      <c r="D16" s="157"/>
      <c r="E16" s="157"/>
      <c r="F16" s="157"/>
      <c r="G16" s="157"/>
      <c r="H16" s="157"/>
      <c r="I16" s="157"/>
      <c r="J16" s="157"/>
      <c r="K16" s="130"/>
    </row>
    <row r="17" spans="1:11" ht="59.25" hidden="1" customHeight="1" outlineLevel="1">
      <c r="B17" s="1"/>
      <c r="C17" s="34"/>
      <c r="D17" s="12"/>
      <c r="E17" s="53"/>
      <c r="F17" s="90"/>
      <c r="G17" s="53"/>
      <c r="H17" s="53"/>
      <c r="I17" s="53"/>
      <c r="J17" s="54"/>
      <c r="K17" s="123"/>
    </row>
    <row r="18" spans="1:11" ht="1.5" customHeight="1" outlineLevel="1">
      <c r="F18" s="103"/>
      <c r="J18" s="86"/>
      <c r="K18" s="86"/>
    </row>
    <row r="19" spans="1:11" ht="59.25" customHeight="1" outlineLevel="1">
      <c r="B19" s="10">
        <v>7</v>
      </c>
      <c r="C19" s="11" t="s">
        <v>15</v>
      </c>
      <c r="D19" s="12" t="s">
        <v>212</v>
      </c>
      <c r="E19" s="53" t="s">
        <v>3</v>
      </c>
      <c r="F19" s="90">
        <v>930</v>
      </c>
      <c r="G19" s="53">
        <v>365</v>
      </c>
      <c r="H19" s="53"/>
      <c r="I19" s="53"/>
      <c r="J19" s="54"/>
      <c r="K19" s="123"/>
    </row>
    <row r="20" spans="1:11" outlineLevel="1">
      <c r="B20" s="160" t="s">
        <v>14</v>
      </c>
      <c r="C20" s="160"/>
      <c r="D20" s="160"/>
      <c r="E20" s="160"/>
      <c r="F20" s="160"/>
      <c r="G20" s="160"/>
      <c r="H20" s="160"/>
      <c r="I20" s="160"/>
      <c r="J20" s="161"/>
      <c r="K20" s="130"/>
    </row>
    <row r="21" spans="1:11" ht="47.25" customHeight="1" outlineLevel="1">
      <c r="B21" s="31">
        <v>8</v>
      </c>
      <c r="C21" s="32" t="s">
        <v>16</v>
      </c>
      <c r="D21" s="3" t="s">
        <v>228</v>
      </c>
      <c r="E21" s="56" t="s">
        <v>3</v>
      </c>
      <c r="F21" s="90">
        <v>147</v>
      </c>
      <c r="G21" s="53">
        <v>365</v>
      </c>
      <c r="H21" s="53"/>
      <c r="I21" s="53"/>
      <c r="J21" s="54"/>
      <c r="K21" s="123"/>
    </row>
    <row r="22" spans="1:11" s="30" customFormat="1" outlineLevel="1">
      <c r="A22"/>
      <c r="B22" s="157" t="s">
        <v>17</v>
      </c>
      <c r="C22" s="157"/>
      <c r="D22" s="157"/>
      <c r="E22" s="157"/>
      <c r="F22" s="157"/>
      <c r="G22" s="157"/>
      <c r="H22" s="157"/>
      <c r="I22" s="157"/>
      <c r="J22" s="157"/>
      <c r="K22" s="130"/>
    </row>
    <row r="23" spans="1:11" s="30" customFormat="1" ht="21" customHeight="1" outlineLevel="1">
      <c r="A23"/>
      <c r="B23" s="1">
        <v>9</v>
      </c>
      <c r="C23" s="2" t="s">
        <v>2</v>
      </c>
      <c r="D23" s="12" t="s">
        <v>168</v>
      </c>
      <c r="E23" s="56" t="s">
        <v>3</v>
      </c>
      <c r="F23" s="90">
        <v>34170</v>
      </c>
      <c r="G23" s="53">
        <v>82</v>
      </c>
      <c r="H23" s="53"/>
      <c r="I23" s="53"/>
      <c r="J23" s="54"/>
      <c r="K23" s="123"/>
    </row>
    <row r="24" spans="1:11" s="30" customFormat="1" ht="65.25" customHeight="1" outlineLevel="1">
      <c r="A24"/>
      <c r="B24" s="1">
        <v>10</v>
      </c>
      <c r="C24" s="2" t="s">
        <v>5</v>
      </c>
      <c r="D24" s="12" t="s">
        <v>202</v>
      </c>
      <c r="E24" s="56" t="s">
        <v>3</v>
      </c>
      <c r="F24" s="90">
        <v>114746</v>
      </c>
      <c r="G24" s="53">
        <v>365</v>
      </c>
      <c r="H24" s="53"/>
      <c r="I24" s="53"/>
      <c r="J24" s="54"/>
      <c r="K24" s="123"/>
    </row>
    <row r="25" spans="1:11" s="30" customFormat="1" ht="25.5" customHeight="1" outlineLevel="1">
      <c r="A25"/>
      <c r="B25" s="1">
        <v>11</v>
      </c>
      <c r="C25" s="2" t="s">
        <v>18</v>
      </c>
      <c r="D25" s="12" t="s">
        <v>177</v>
      </c>
      <c r="E25" s="56" t="s">
        <v>9</v>
      </c>
      <c r="F25" s="53">
        <f>0.0002*114746</f>
        <v>22.949200000000001</v>
      </c>
      <c r="G25" s="53">
        <v>365</v>
      </c>
      <c r="H25" s="53"/>
      <c r="I25" s="53"/>
      <c r="J25" s="54"/>
      <c r="K25" s="123"/>
    </row>
    <row r="26" spans="1:11" s="30" customFormat="1" outlineLevel="1">
      <c r="A26"/>
      <c r="B26" s="157" t="s">
        <v>19</v>
      </c>
      <c r="C26" s="157"/>
      <c r="D26" s="157"/>
      <c r="E26" s="157"/>
      <c r="F26" s="157"/>
      <c r="G26" s="157"/>
      <c r="H26" s="157"/>
      <c r="I26" s="157"/>
      <c r="J26" s="157"/>
      <c r="K26" s="130"/>
    </row>
    <row r="27" spans="1:11" s="30" customFormat="1" ht="48.75" customHeight="1" outlineLevel="1">
      <c r="A27"/>
      <c r="B27" s="1">
        <v>12</v>
      </c>
      <c r="C27" s="34" t="s">
        <v>5</v>
      </c>
      <c r="D27" s="12" t="s">
        <v>202</v>
      </c>
      <c r="E27" s="56" t="s">
        <v>3</v>
      </c>
      <c r="F27" s="104">
        <v>24616.5</v>
      </c>
      <c r="G27" s="53">
        <v>214</v>
      </c>
      <c r="H27" s="53"/>
      <c r="I27" s="53"/>
      <c r="J27" s="54"/>
      <c r="K27" s="123"/>
    </row>
    <row r="28" spans="1:11" s="30" customFormat="1" ht="33" customHeight="1" outlineLevel="1">
      <c r="A28"/>
      <c r="B28" s="1">
        <v>13</v>
      </c>
      <c r="C28" s="34" t="s">
        <v>18</v>
      </c>
      <c r="D28" s="12" t="s">
        <v>177</v>
      </c>
      <c r="E28" s="56" t="s">
        <v>9</v>
      </c>
      <c r="F28" s="53">
        <f>0.0002*24616.5</f>
        <v>4.9233000000000002</v>
      </c>
      <c r="G28" s="53">
        <v>214</v>
      </c>
      <c r="H28" s="53"/>
      <c r="I28" s="53"/>
      <c r="J28" s="54"/>
      <c r="K28" s="123"/>
    </row>
    <row r="29" spans="1:11" s="30" customFormat="1" ht="39" customHeight="1" outlineLevel="1">
      <c r="A29"/>
      <c r="B29" s="1">
        <v>14</v>
      </c>
      <c r="C29" s="34" t="s">
        <v>5</v>
      </c>
      <c r="D29" s="12" t="s">
        <v>202</v>
      </c>
      <c r="E29" s="56" t="s">
        <v>3</v>
      </c>
      <c r="F29" s="53">
        <v>19502</v>
      </c>
      <c r="G29" s="53">
        <v>151</v>
      </c>
      <c r="H29" s="53"/>
      <c r="I29" s="53"/>
      <c r="J29" s="54"/>
      <c r="K29" s="123"/>
    </row>
    <row r="30" spans="1:11" s="30" customFormat="1" ht="25.5" customHeight="1" outlineLevel="1">
      <c r="A30"/>
      <c r="B30" s="1">
        <v>15</v>
      </c>
      <c r="C30" s="34" t="s">
        <v>18</v>
      </c>
      <c r="D30" s="12" t="s">
        <v>177</v>
      </c>
      <c r="E30" s="56" t="s">
        <v>9</v>
      </c>
      <c r="F30" s="53">
        <f>0.0002*19502</f>
        <v>3.9004000000000003</v>
      </c>
      <c r="G30" s="53">
        <v>151</v>
      </c>
      <c r="H30" s="53"/>
      <c r="I30" s="53"/>
      <c r="J30" s="54"/>
      <c r="K30" s="123"/>
    </row>
    <row r="31" spans="1:11" s="30" customFormat="1" ht="24" customHeight="1" outlineLevel="1">
      <c r="A31"/>
      <c r="B31" s="1">
        <v>16</v>
      </c>
      <c r="C31" s="34" t="s">
        <v>20</v>
      </c>
      <c r="D31" s="3" t="s">
        <v>170</v>
      </c>
      <c r="E31" s="56" t="s">
        <v>195</v>
      </c>
      <c r="F31" s="53">
        <v>1150</v>
      </c>
      <c r="G31" s="53">
        <v>2</v>
      </c>
      <c r="H31" s="53"/>
      <c r="I31" s="53"/>
      <c r="J31" s="54"/>
      <c r="K31" s="123"/>
    </row>
    <row r="32" spans="1:11" s="30" customFormat="1" hidden="1" outlineLevel="1">
      <c r="A32"/>
      <c r="B32" s="157"/>
      <c r="C32" s="157"/>
      <c r="D32" s="157"/>
      <c r="E32" s="157"/>
      <c r="F32" s="157"/>
      <c r="G32" s="157"/>
      <c r="H32" s="157"/>
      <c r="I32" s="157"/>
      <c r="J32" s="157"/>
      <c r="K32" s="130"/>
    </row>
    <row r="33" spans="1:11" s="30" customFormat="1" hidden="1" outlineLevel="1">
      <c r="A33"/>
      <c r="B33" s="1" t="s">
        <v>24</v>
      </c>
      <c r="C33" s="34" t="s">
        <v>2</v>
      </c>
      <c r="D33" s="3"/>
      <c r="E33" s="56"/>
      <c r="F33" s="53"/>
      <c r="G33" s="53"/>
      <c r="H33" s="53"/>
      <c r="I33" s="53"/>
      <c r="J33" s="54" t="e">
        <f>#REF!*F33*G33</f>
        <v>#REF!</v>
      </c>
      <c r="K33" s="123"/>
    </row>
    <row r="34" spans="1:11" s="30" customFormat="1" ht="37.5" hidden="1" customHeight="1" outlineLevel="1">
      <c r="A34"/>
      <c r="B34" s="1" t="s">
        <v>25</v>
      </c>
      <c r="C34" s="34" t="s">
        <v>26</v>
      </c>
      <c r="D34" s="3"/>
      <c r="E34" s="120"/>
      <c r="F34" s="53"/>
      <c r="G34" s="53"/>
      <c r="H34" s="53"/>
      <c r="I34" s="53"/>
      <c r="J34" s="54" t="e">
        <f>#REF!*F34*G34</f>
        <v>#REF!</v>
      </c>
      <c r="K34" s="123"/>
    </row>
    <row r="35" spans="1:11" s="30" customFormat="1" outlineLevel="1">
      <c r="A35"/>
      <c r="B35" s="157" t="s">
        <v>27</v>
      </c>
      <c r="C35" s="157"/>
      <c r="D35" s="157"/>
      <c r="E35" s="157"/>
      <c r="F35" s="157"/>
      <c r="G35" s="157"/>
      <c r="H35" s="157"/>
      <c r="I35" s="157"/>
      <c r="J35" s="157"/>
      <c r="K35" s="130"/>
    </row>
    <row r="36" spans="1:11" s="30" customFormat="1" ht="26.25" customHeight="1" outlineLevel="1">
      <c r="A36"/>
      <c r="B36" s="1">
        <v>17</v>
      </c>
      <c r="C36" s="34" t="s">
        <v>28</v>
      </c>
      <c r="D36" s="12" t="s">
        <v>172</v>
      </c>
      <c r="E36" s="53" t="s">
        <v>29</v>
      </c>
      <c r="F36" s="53">
        <v>366</v>
      </c>
      <c r="G36" s="53">
        <v>365</v>
      </c>
      <c r="H36" s="53"/>
      <c r="I36" s="53"/>
      <c r="J36" s="54"/>
      <c r="K36" s="123"/>
    </row>
    <row r="37" spans="1:11" s="30" customFormat="1" ht="25.5" customHeight="1" outlineLevel="1">
      <c r="A37"/>
      <c r="B37" s="10">
        <v>18</v>
      </c>
      <c r="C37" s="75" t="s">
        <v>30</v>
      </c>
      <c r="D37" s="12" t="s">
        <v>173</v>
      </c>
      <c r="E37" s="53" t="s">
        <v>9</v>
      </c>
      <c r="F37" s="53">
        <v>366</v>
      </c>
      <c r="G37" s="53">
        <v>365</v>
      </c>
      <c r="H37" s="53"/>
      <c r="I37" s="53"/>
      <c r="J37" s="54"/>
      <c r="K37" s="123"/>
    </row>
    <row r="38" spans="1:11" outlineLevel="1">
      <c r="B38" s="157" t="s">
        <v>31</v>
      </c>
      <c r="C38" s="157"/>
      <c r="D38" s="157"/>
      <c r="E38" s="157"/>
      <c r="F38" s="157"/>
      <c r="G38" s="157"/>
      <c r="H38" s="157"/>
      <c r="I38" s="157"/>
      <c r="J38" s="157"/>
      <c r="K38" s="130"/>
    </row>
    <row r="39" spans="1:11" ht="40.5" customHeight="1" outlineLevel="1">
      <c r="B39" s="1">
        <v>19</v>
      </c>
      <c r="C39" s="2" t="s">
        <v>32</v>
      </c>
      <c r="D39" s="36" t="s">
        <v>214</v>
      </c>
      <c r="E39" s="56" t="s">
        <v>3</v>
      </c>
      <c r="F39" s="53">
        <v>257</v>
      </c>
      <c r="G39" s="53">
        <v>214</v>
      </c>
      <c r="H39" s="53"/>
      <c r="I39" s="53"/>
      <c r="J39" s="54"/>
      <c r="K39" s="123"/>
    </row>
    <row r="40" spans="1:11" ht="17.25" customHeight="1" outlineLevel="1">
      <c r="B40" s="148" t="s">
        <v>34</v>
      </c>
      <c r="C40" s="149"/>
      <c r="D40" s="149"/>
      <c r="E40" s="149"/>
      <c r="F40" s="149"/>
      <c r="G40" s="149"/>
      <c r="H40" s="149"/>
      <c r="I40" s="149"/>
      <c r="J40" s="150"/>
      <c r="K40" s="130"/>
    </row>
    <row r="41" spans="1:11" ht="37.5" customHeight="1" outlineLevel="1">
      <c r="B41" s="1">
        <v>20</v>
      </c>
      <c r="C41" s="2" t="s">
        <v>35</v>
      </c>
      <c r="D41" s="27" t="s">
        <v>171</v>
      </c>
      <c r="E41" s="57" t="s">
        <v>36</v>
      </c>
      <c r="F41" s="53">
        <f>77</f>
        <v>77</v>
      </c>
      <c r="G41" s="53">
        <v>365</v>
      </c>
      <c r="H41" s="53"/>
      <c r="I41" s="53"/>
      <c r="J41" s="54"/>
      <c r="K41" s="123"/>
    </row>
    <row r="42" spans="1:11" outlineLevel="1">
      <c r="B42" s="157" t="s">
        <v>37</v>
      </c>
      <c r="C42" s="157"/>
      <c r="D42" s="157"/>
      <c r="E42" s="157"/>
      <c r="F42" s="157"/>
      <c r="G42" s="157"/>
      <c r="H42" s="157"/>
      <c r="I42" s="157"/>
      <c r="J42" s="157"/>
      <c r="K42" s="130"/>
    </row>
    <row r="43" spans="1:11" ht="25.5" outlineLevel="1">
      <c r="B43" s="1">
        <v>21</v>
      </c>
      <c r="C43" s="34" t="s">
        <v>38</v>
      </c>
      <c r="D43" s="3" t="s">
        <v>39</v>
      </c>
      <c r="E43" s="56" t="s">
        <v>3</v>
      </c>
      <c r="F43" s="89">
        <v>23670.34</v>
      </c>
      <c r="G43" s="53">
        <v>4</v>
      </c>
      <c r="H43" s="53"/>
      <c r="I43" s="53"/>
      <c r="J43" s="54"/>
      <c r="K43" s="123"/>
    </row>
    <row r="44" spans="1:11" ht="27" customHeight="1" outlineLevel="1">
      <c r="B44" s="1">
        <v>23</v>
      </c>
      <c r="C44" s="34" t="s">
        <v>41</v>
      </c>
      <c r="D44" s="3" t="s">
        <v>42</v>
      </c>
      <c r="E44" s="120" t="s">
        <v>40</v>
      </c>
      <c r="F44" s="53">
        <v>1335.95</v>
      </c>
      <c r="G44" s="53">
        <v>1</v>
      </c>
      <c r="H44" s="53"/>
      <c r="I44" s="53"/>
      <c r="J44" s="54"/>
      <c r="K44" s="123"/>
    </row>
    <row r="45" spans="1:11" ht="30.75" customHeight="1" outlineLevel="1">
      <c r="B45" s="1">
        <v>24</v>
      </c>
      <c r="C45" s="34" t="s">
        <v>43</v>
      </c>
      <c r="D45" s="3" t="s">
        <v>44</v>
      </c>
      <c r="E45" s="56" t="s">
        <v>3</v>
      </c>
      <c r="F45" s="89">
        <v>23670.34</v>
      </c>
      <c r="G45" s="53">
        <v>4</v>
      </c>
      <c r="H45" s="53"/>
      <c r="I45" s="53"/>
      <c r="J45" s="54"/>
      <c r="K45" s="123"/>
    </row>
    <row r="46" spans="1:11" outlineLevel="1">
      <c r="B46" s="148" t="s">
        <v>175</v>
      </c>
      <c r="C46" s="149"/>
      <c r="D46" s="149"/>
      <c r="E46" s="149"/>
      <c r="F46" s="149"/>
      <c r="G46" s="149"/>
      <c r="H46" s="149"/>
      <c r="I46" s="149"/>
      <c r="J46" s="150"/>
      <c r="K46" s="130"/>
    </row>
    <row r="47" spans="1:11" ht="26.25" customHeight="1" outlineLevel="1">
      <c r="B47" s="1">
        <v>25</v>
      </c>
      <c r="C47" s="34" t="s">
        <v>45</v>
      </c>
      <c r="D47" s="3" t="s">
        <v>174</v>
      </c>
      <c r="E47" s="56" t="s">
        <v>3</v>
      </c>
      <c r="F47" s="90">
        <v>6968</v>
      </c>
      <c r="G47" s="53">
        <v>2</v>
      </c>
      <c r="H47" s="53"/>
      <c r="I47" s="53"/>
      <c r="J47" s="54"/>
      <c r="K47" s="123"/>
    </row>
    <row r="48" spans="1:11" outlineLevel="1">
      <c r="B48" s="148" t="s">
        <v>178</v>
      </c>
      <c r="C48" s="149"/>
      <c r="D48" s="149"/>
      <c r="E48" s="149"/>
      <c r="F48" s="149"/>
      <c r="G48" s="149"/>
      <c r="H48" s="149"/>
      <c r="I48" s="149"/>
      <c r="J48" s="150"/>
      <c r="K48" s="130"/>
    </row>
    <row r="49" spans="1:11" ht="14.25" customHeight="1" outlineLevel="1" thickBot="1">
      <c r="B49" s="42">
        <v>26</v>
      </c>
      <c r="C49" s="43" t="s">
        <v>46</v>
      </c>
      <c r="D49" s="44" t="s">
        <v>176</v>
      </c>
      <c r="E49" s="58" t="s">
        <v>47</v>
      </c>
      <c r="F49" s="88">
        <v>30</v>
      </c>
      <c r="G49" s="88">
        <v>1</v>
      </c>
      <c r="H49" s="88"/>
      <c r="I49" s="88"/>
      <c r="J49" s="59"/>
      <c r="K49" s="123"/>
    </row>
    <row r="50" spans="1:11" ht="15.75" thickBot="1">
      <c r="B50" s="142" t="s">
        <v>167</v>
      </c>
      <c r="C50" s="143"/>
      <c r="D50" s="143"/>
      <c r="E50" s="143"/>
      <c r="F50" s="143"/>
      <c r="G50" s="143"/>
      <c r="H50" s="126"/>
      <c r="I50" s="126"/>
      <c r="J50" s="94"/>
      <c r="K50" s="132"/>
    </row>
    <row r="51" spans="1:11" ht="15" hidden="1" customHeight="1"/>
    <row r="52" spans="1:11">
      <c r="B52" s="158" t="s">
        <v>48</v>
      </c>
      <c r="C52" s="158"/>
      <c r="D52" s="158"/>
      <c r="E52" s="158"/>
      <c r="F52" s="158"/>
      <c r="G52" s="158"/>
      <c r="H52" s="158"/>
      <c r="I52" s="158"/>
      <c r="J52" s="158"/>
      <c r="K52" s="133"/>
    </row>
    <row r="53" spans="1:11" s="30" customFormat="1" outlineLevel="1">
      <c r="A53"/>
      <c r="B53" s="148" t="s">
        <v>179</v>
      </c>
      <c r="C53" s="149"/>
      <c r="D53" s="149"/>
      <c r="E53" s="149"/>
      <c r="F53" s="149"/>
      <c r="G53" s="149"/>
      <c r="H53" s="149"/>
      <c r="I53" s="149"/>
      <c r="J53" s="150"/>
      <c r="K53" s="130"/>
    </row>
    <row r="54" spans="1:11" s="30" customFormat="1" ht="25.5" customHeight="1" outlineLevel="1">
      <c r="A54"/>
      <c r="B54" s="1">
        <v>27</v>
      </c>
      <c r="C54" s="2" t="s">
        <v>49</v>
      </c>
      <c r="D54" s="3" t="s">
        <v>180</v>
      </c>
      <c r="E54" s="56" t="s">
        <v>3</v>
      </c>
      <c r="F54" s="53">
        <v>8523.06</v>
      </c>
      <c r="G54" s="53">
        <v>5</v>
      </c>
      <c r="H54" s="53"/>
      <c r="I54" s="53"/>
      <c r="J54" s="54"/>
      <c r="K54" s="123"/>
    </row>
    <row r="55" spans="1:11" s="30" customFormat="1" ht="27" customHeight="1" outlineLevel="1">
      <c r="A55"/>
      <c r="B55" s="1">
        <v>28</v>
      </c>
      <c r="C55" s="2" t="s">
        <v>50</v>
      </c>
      <c r="D55" s="3" t="s">
        <v>42</v>
      </c>
      <c r="E55" s="56" t="s">
        <v>51</v>
      </c>
      <c r="F55" s="53">
        <v>1278.46</v>
      </c>
      <c r="G55" s="53">
        <v>1</v>
      </c>
      <c r="H55" s="53"/>
      <c r="I55" s="53"/>
      <c r="J55" s="54"/>
      <c r="K55" s="123"/>
    </row>
    <row r="56" spans="1:11" s="30" customFormat="1" outlineLevel="1">
      <c r="A56"/>
      <c r="B56" s="157" t="s">
        <v>52</v>
      </c>
      <c r="C56" s="157"/>
      <c r="D56" s="157"/>
      <c r="E56" s="157"/>
      <c r="F56" s="157"/>
      <c r="G56" s="157"/>
      <c r="H56" s="157"/>
      <c r="I56" s="157"/>
      <c r="J56" s="157"/>
      <c r="K56" s="130"/>
    </row>
    <row r="57" spans="1:11" s="30" customFormat="1" outlineLevel="1">
      <c r="A57"/>
      <c r="B57" s="157" t="s">
        <v>53</v>
      </c>
      <c r="C57" s="157"/>
      <c r="D57" s="157"/>
      <c r="E57" s="157"/>
      <c r="F57" s="157"/>
      <c r="G57" s="157"/>
      <c r="H57" s="157"/>
      <c r="I57" s="157"/>
      <c r="J57" s="157"/>
      <c r="K57" s="130"/>
    </row>
    <row r="58" spans="1:11" s="30" customFormat="1" ht="47.25" customHeight="1" outlineLevel="1">
      <c r="A58"/>
      <c r="B58" s="1">
        <v>29</v>
      </c>
      <c r="C58" s="2" t="s">
        <v>54</v>
      </c>
      <c r="D58" s="12" t="s">
        <v>181</v>
      </c>
      <c r="E58" s="53" t="s">
        <v>3</v>
      </c>
      <c r="F58" s="53">
        <v>19502</v>
      </c>
      <c r="G58" s="53">
        <v>138</v>
      </c>
      <c r="H58" s="53"/>
      <c r="I58" s="53"/>
      <c r="J58" s="54"/>
      <c r="K58" s="123"/>
    </row>
    <row r="59" spans="1:11" s="30" customFormat="1" ht="48.75" customHeight="1" outlineLevel="1">
      <c r="A59"/>
      <c r="B59" s="1">
        <v>30</v>
      </c>
      <c r="C59" s="2" t="s">
        <v>54</v>
      </c>
      <c r="D59" s="12" t="s">
        <v>181</v>
      </c>
      <c r="E59" s="53" t="s">
        <v>3</v>
      </c>
      <c r="F59" s="53">
        <v>24616.5</v>
      </c>
      <c r="G59" s="53">
        <v>82</v>
      </c>
      <c r="H59" s="53"/>
      <c r="I59" s="53"/>
      <c r="J59" s="54"/>
      <c r="K59" s="123"/>
    </row>
    <row r="60" spans="1:11" s="30" customFormat="1" ht="65.25" customHeight="1" outlineLevel="1">
      <c r="A60"/>
      <c r="B60" s="1">
        <v>31</v>
      </c>
      <c r="C60" s="2" t="s">
        <v>55</v>
      </c>
      <c r="D60" s="12" t="s">
        <v>229</v>
      </c>
      <c r="E60" s="53" t="s">
        <v>3</v>
      </c>
      <c r="F60" s="53">
        <v>34170</v>
      </c>
      <c r="G60" s="53">
        <v>220</v>
      </c>
      <c r="H60" s="53"/>
      <c r="I60" s="53"/>
      <c r="J60" s="54"/>
      <c r="K60" s="123"/>
    </row>
    <row r="61" spans="1:11" s="30" customFormat="1" ht="52.5" customHeight="1" outlineLevel="1">
      <c r="A61"/>
      <c r="B61" s="1">
        <v>32</v>
      </c>
      <c r="C61" s="2" t="s">
        <v>56</v>
      </c>
      <c r="D61" s="12" t="s">
        <v>230</v>
      </c>
      <c r="E61" s="53" t="s">
        <v>3</v>
      </c>
      <c r="F61" s="53">
        <v>80576</v>
      </c>
      <c r="G61" s="53">
        <v>770</v>
      </c>
      <c r="H61" s="53"/>
      <c r="I61" s="53"/>
      <c r="J61" s="54"/>
      <c r="K61" s="123"/>
    </row>
    <row r="62" spans="1:11" s="30" customFormat="1" ht="27" customHeight="1" outlineLevel="1">
      <c r="A62"/>
      <c r="B62" s="1">
        <v>33</v>
      </c>
      <c r="C62" s="2" t="s">
        <v>57</v>
      </c>
      <c r="D62" s="3" t="s">
        <v>58</v>
      </c>
      <c r="E62" s="56" t="s">
        <v>59</v>
      </c>
      <c r="F62" s="53">
        <v>255694.58</v>
      </c>
      <c r="G62" s="53">
        <v>1</v>
      </c>
      <c r="H62" s="53"/>
      <c r="I62" s="53"/>
      <c r="J62" s="54"/>
      <c r="K62" s="123"/>
    </row>
    <row r="63" spans="1:11" s="30" customFormat="1" ht="39.75" customHeight="1" outlineLevel="1">
      <c r="A63"/>
      <c r="B63" s="1">
        <v>34</v>
      </c>
      <c r="C63" s="2" t="s">
        <v>60</v>
      </c>
      <c r="D63" s="3" t="s">
        <v>61</v>
      </c>
      <c r="E63" s="56" t="s">
        <v>62</v>
      </c>
      <c r="F63" s="53">
        <v>255694.58</v>
      </c>
      <c r="G63" s="53">
        <v>1</v>
      </c>
      <c r="H63" s="53"/>
      <c r="I63" s="53"/>
      <c r="J63" s="54"/>
      <c r="K63" s="123"/>
    </row>
    <row r="64" spans="1:11" s="30" customFormat="1" ht="38.25" customHeight="1" outlineLevel="1">
      <c r="A64"/>
      <c r="B64" s="1">
        <v>35</v>
      </c>
      <c r="C64" s="2" t="s">
        <v>57</v>
      </c>
      <c r="D64" s="3" t="s">
        <v>182</v>
      </c>
      <c r="E64" s="56" t="s">
        <v>59</v>
      </c>
      <c r="F64" s="53">
        <v>255694.58</v>
      </c>
      <c r="G64" s="53">
        <v>1</v>
      </c>
      <c r="H64" s="53"/>
      <c r="I64" s="53"/>
      <c r="J64" s="54"/>
      <c r="K64" s="123"/>
    </row>
    <row r="65" spans="1:11" s="30" customFormat="1" ht="63" customHeight="1" outlineLevel="1">
      <c r="A65"/>
      <c r="B65" s="1">
        <v>36</v>
      </c>
      <c r="C65" s="2" t="s">
        <v>63</v>
      </c>
      <c r="D65" s="3" t="s">
        <v>215</v>
      </c>
      <c r="E65" s="56" t="s">
        <v>65</v>
      </c>
      <c r="F65" s="53">
        <v>255694.58</v>
      </c>
      <c r="G65" s="53">
        <v>1</v>
      </c>
      <c r="H65" s="53"/>
      <c r="I65" s="53"/>
      <c r="J65" s="54"/>
      <c r="K65" s="123"/>
    </row>
    <row r="66" spans="1:11" s="30" customFormat="1" ht="39.75" customHeight="1" outlineLevel="1">
      <c r="A66"/>
      <c r="B66" s="1">
        <v>37</v>
      </c>
      <c r="C66" s="28" t="s">
        <v>66</v>
      </c>
      <c r="D66" s="12" t="s">
        <v>67</v>
      </c>
      <c r="E66" s="53" t="s">
        <v>3</v>
      </c>
      <c r="F66" s="53">
        <v>114746</v>
      </c>
      <c r="G66" s="53">
        <v>151</v>
      </c>
      <c r="H66" s="53"/>
      <c r="I66" s="53"/>
      <c r="J66" s="54"/>
      <c r="K66" s="123"/>
    </row>
    <row r="67" spans="1:11" s="30" customFormat="1" ht="39.75" customHeight="1" outlineLevel="1">
      <c r="A67"/>
      <c r="B67" s="1">
        <v>38</v>
      </c>
      <c r="C67" s="2" t="s">
        <v>68</v>
      </c>
      <c r="D67" s="3" t="s">
        <v>69</v>
      </c>
      <c r="E67" s="56" t="s">
        <v>3</v>
      </c>
      <c r="F67" s="53">
        <v>19502</v>
      </c>
      <c r="G67" s="53">
        <v>90</v>
      </c>
      <c r="H67" s="53"/>
      <c r="I67" s="53"/>
      <c r="J67" s="54"/>
      <c r="K67" s="123"/>
    </row>
    <row r="68" spans="1:11" s="30" customFormat="1" ht="41.25" customHeight="1" outlineLevel="1">
      <c r="A68"/>
      <c r="B68" s="1">
        <v>39</v>
      </c>
      <c r="C68" s="2" t="s">
        <v>68</v>
      </c>
      <c r="D68" s="3" t="s">
        <v>183</v>
      </c>
      <c r="E68" s="56" t="s">
        <v>3</v>
      </c>
      <c r="F68" s="53">
        <v>24616.5</v>
      </c>
      <c r="G68" s="53">
        <v>61</v>
      </c>
      <c r="H68" s="53"/>
      <c r="I68" s="53"/>
      <c r="J68" s="54"/>
      <c r="K68" s="123"/>
    </row>
    <row r="69" spans="1:11" ht="27" customHeight="1" outlineLevel="1">
      <c r="B69" s="1">
        <v>40</v>
      </c>
      <c r="C69" s="2" t="s">
        <v>70</v>
      </c>
      <c r="D69" s="3" t="s">
        <v>71</v>
      </c>
      <c r="E69" s="56" t="s">
        <v>59</v>
      </c>
      <c r="F69" s="53">
        <v>400</v>
      </c>
      <c r="G69" s="53">
        <v>1</v>
      </c>
      <c r="H69" s="53"/>
      <c r="I69" s="53"/>
      <c r="J69" s="54"/>
      <c r="K69" s="123"/>
    </row>
    <row r="70" spans="1:11" ht="49.5" customHeight="1" outlineLevel="1">
      <c r="B70" s="1">
        <v>41</v>
      </c>
      <c r="C70" s="2" t="s">
        <v>72</v>
      </c>
      <c r="D70" s="3" t="s">
        <v>73</v>
      </c>
      <c r="E70" s="56" t="s">
        <v>3</v>
      </c>
      <c r="F70" s="53">
        <v>5850.6</v>
      </c>
      <c r="G70" s="53">
        <v>13</v>
      </c>
      <c r="H70" s="53"/>
      <c r="I70" s="53"/>
      <c r="J70" s="54"/>
      <c r="K70" s="123"/>
    </row>
    <row r="71" spans="1:11" ht="51.75" customHeight="1" outlineLevel="1" thickBot="1">
      <c r="B71" s="1">
        <v>42</v>
      </c>
      <c r="C71" s="2" t="s">
        <v>72</v>
      </c>
      <c r="D71" s="3" t="s">
        <v>184</v>
      </c>
      <c r="E71" s="56" t="s">
        <v>3</v>
      </c>
      <c r="F71" s="88">
        <v>7384.95</v>
      </c>
      <c r="G71" s="88">
        <v>9</v>
      </c>
      <c r="H71" s="88"/>
      <c r="I71" s="88"/>
      <c r="J71" s="59"/>
      <c r="K71" s="123"/>
    </row>
    <row r="72" spans="1:11" ht="15.75" thickBot="1">
      <c r="B72" s="165" t="s">
        <v>167</v>
      </c>
      <c r="C72" s="166"/>
      <c r="D72" s="166"/>
      <c r="E72" s="166"/>
      <c r="F72" s="143"/>
      <c r="G72" s="167"/>
      <c r="H72" s="128"/>
      <c r="I72" s="128"/>
      <c r="J72" s="95"/>
      <c r="K72" s="134"/>
    </row>
    <row r="73" spans="1:11" ht="15" hidden="1" customHeight="1">
      <c r="B73" s="15"/>
      <c r="C73" s="16"/>
      <c r="D73" s="17"/>
    </row>
    <row r="74" spans="1:11">
      <c r="B74" s="158" t="s">
        <v>200</v>
      </c>
      <c r="C74" s="158"/>
      <c r="D74" s="158"/>
      <c r="E74" s="158"/>
      <c r="F74" s="158"/>
      <c r="G74" s="158"/>
      <c r="H74" s="158"/>
      <c r="I74" s="158"/>
      <c r="J74" s="158"/>
      <c r="K74" s="133"/>
    </row>
    <row r="75" spans="1:11" outlineLevel="1">
      <c r="B75" s="148" t="s">
        <v>74</v>
      </c>
      <c r="C75" s="149"/>
      <c r="D75" s="149"/>
      <c r="E75" s="149"/>
      <c r="F75" s="149"/>
      <c r="G75" s="149"/>
      <c r="H75" s="149"/>
      <c r="I75" s="149"/>
      <c r="J75" s="150"/>
      <c r="K75" s="130"/>
    </row>
    <row r="76" spans="1:11" outlineLevel="1">
      <c r="B76" s="1">
        <v>43</v>
      </c>
      <c r="C76" s="34" t="s">
        <v>2</v>
      </c>
      <c r="D76" s="12" t="s">
        <v>168</v>
      </c>
      <c r="E76" s="53" t="s">
        <v>3</v>
      </c>
      <c r="F76" s="89">
        <v>44689</v>
      </c>
      <c r="G76" s="90">
        <v>66</v>
      </c>
      <c r="H76" s="90"/>
      <c r="I76" s="90"/>
      <c r="J76" s="54"/>
      <c r="K76" s="123"/>
    </row>
    <row r="77" spans="1:11" ht="39.75" customHeight="1" outlineLevel="1">
      <c r="B77" s="1">
        <v>44</v>
      </c>
      <c r="C77" s="34" t="s">
        <v>5</v>
      </c>
      <c r="D77" s="12" t="s">
        <v>202</v>
      </c>
      <c r="E77" s="53" t="s">
        <v>3</v>
      </c>
      <c r="F77" s="89">
        <v>44689</v>
      </c>
      <c r="G77" s="90">
        <v>365</v>
      </c>
      <c r="H77" s="90"/>
      <c r="I77" s="90"/>
      <c r="J77" s="54"/>
      <c r="K77" s="123"/>
    </row>
    <row r="78" spans="1:11" ht="30.75" customHeight="1" outlineLevel="1">
      <c r="B78" s="1">
        <v>45</v>
      </c>
      <c r="C78" s="34" t="s">
        <v>8</v>
      </c>
      <c r="D78" s="12" t="s">
        <v>177</v>
      </c>
      <c r="E78" s="53" t="s">
        <v>9</v>
      </c>
      <c r="F78" s="53">
        <f>0.0002*44689</f>
        <v>8.9378000000000011</v>
      </c>
      <c r="G78" s="53">
        <v>365</v>
      </c>
      <c r="H78" s="53"/>
      <c r="I78" s="53"/>
      <c r="J78" s="54"/>
      <c r="K78" s="123"/>
    </row>
    <row r="79" spans="1:11" outlineLevel="1">
      <c r="B79" s="148" t="s">
        <v>19</v>
      </c>
      <c r="C79" s="149"/>
      <c r="D79" s="149"/>
      <c r="E79" s="149"/>
      <c r="F79" s="149"/>
      <c r="G79" s="149"/>
      <c r="H79" s="149"/>
      <c r="I79" s="149"/>
      <c r="J79" s="150"/>
      <c r="K79" s="130"/>
    </row>
    <row r="80" spans="1:11" ht="39" customHeight="1" outlineLevel="1">
      <c r="B80" s="1">
        <v>46</v>
      </c>
      <c r="C80" s="34" t="s">
        <v>5</v>
      </c>
      <c r="D80" s="12" t="s">
        <v>202</v>
      </c>
      <c r="E80" s="53" t="s">
        <v>3</v>
      </c>
      <c r="F80" s="53">
        <v>15381</v>
      </c>
      <c r="G80" s="53">
        <v>365</v>
      </c>
      <c r="H80" s="53"/>
      <c r="I80" s="53"/>
      <c r="J80" s="54"/>
      <c r="K80" s="123"/>
    </row>
    <row r="81" spans="1:11" ht="14.25" customHeight="1" outlineLevel="1">
      <c r="B81" s="1">
        <v>47</v>
      </c>
      <c r="C81" s="34" t="s">
        <v>8</v>
      </c>
      <c r="D81" s="12" t="s">
        <v>177</v>
      </c>
      <c r="E81" s="53" t="s">
        <v>9</v>
      </c>
      <c r="F81" s="53">
        <f>0.0002*15381</f>
        <v>3.0762</v>
      </c>
      <c r="G81" s="53">
        <v>365</v>
      </c>
      <c r="H81" s="53"/>
      <c r="I81" s="53"/>
      <c r="J81" s="54"/>
      <c r="K81" s="123"/>
    </row>
    <row r="82" spans="1:11" ht="37.5" customHeight="1" outlineLevel="1">
      <c r="B82" s="1">
        <v>48</v>
      </c>
      <c r="C82" s="34" t="s">
        <v>20</v>
      </c>
      <c r="D82" s="12" t="s">
        <v>21</v>
      </c>
      <c r="E82" s="53" t="s">
        <v>22</v>
      </c>
      <c r="F82" s="53">
        <v>680</v>
      </c>
      <c r="G82" s="53">
        <v>2</v>
      </c>
      <c r="H82" s="53"/>
      <c r="I82" s="53"/>
      <c r="J82" s="54"/>
      <c r="K82" s="123"/>
    </row>
    <row r="83" spans="1:11" hidden="1" outlineLevel="1">
      <c r="B83" s="148" t="s">
        <v>23</v>
      </c>
      <c r="C83" s="149"/>
      <c r="D83" s="149"/>
      <c r="E83" s="149"/>
      <c r="F83" s="149"/>
      <c r="G83" s="149"/>
      <c r="H83" s="149"/>
      <c r="I83" s="149"/>
      <c r="J83" s="150"/>
      <c r="K83" s="130"/>
    </row>
    <row r="84" spans="1:11" hidden="1" outlineLevel="1">
      <c r="B84" s="1" t="s">
        <v>75</v>
      </c>
      <c r="C84" s="2" t="s">
        <v>2</v>
      </c>
      <c r="D84" s="3"/>
      <c r="E84" s="56"/>
      <c r="F84" s="53"/>
      <c r="G84" s="53"/>
      <c r="H84" s="53"/>
      <c r="I84" s="53"/>
      <c r="J84" s="54"/>
      <c r="K84" s="123"/>
    </row>
    <row r="85" spans="1:11" s="30" customFormat="1" ht="39" hidden="1" customHeight="1" outlineLevel="1">
      <c r="A85"/>
      <c r="B85" s="1" t="s">
        <v>76</v>
      </c>
      <c r="C85" s="2" t="s">
        <v>26</v>
      </c>
      <c r="D85" s="3"/>
      <c r="E85" s="65"/>
      <c r="F85" s="71"/>
      <c r="G85" s="53"/>
      <c r="H85" s="53"/>
      <c r="I85" s="53"/>
      <c r="J85" s="54"/>
      <c r="K85" s="123"/>
    </row>
    <row r="86" spans="1:11" s="30" customFormat="1" outlineLevel="1">
      <c r="A86"/>
      <c r="B86" s="148" t="s">
        <v>27</v>
      </c>
      <c r="C86" s="149"/>
      <c r="D86" s="149"/>
      <c r="E86" s="149"/>
      <c r="F86" s="149"/>
      <c r="G86" s="149"/>
      <c r="H86" s="149"/>
      <c r="I86" s="149"/>
      <c r="J86" s="150"/>
      <c r="K86" s="130"/>
    </row>
    <row r="87" spans="1:11" s="30" customFormat="1" ht="27" customHeight="1" outlineLevel="1">
      <c r="A87"/>
      <c r="B87" s="1">
        <v>49</v>
      </c>
      <c r="C87" s="34" t="s">
        <v>77</v>
      </c>
      <c r="D87" s="12" t="s">
        <v>172</v>
      </c>
      <c r="E87" s="56" t="s">
        <v>29</v>
      </c>
      <c r="F87" s="53">
        <v>122</v>
      </c>
      <c r="G87" s="53">
        <v>365</v>
      </c>
      <c r="H87" s="53"/>
      <c r="I87" s="53"/>
      <c r="J87" s="54"/>
      <c r="K87" s="123"/>
    </row>
    <row r="88" spans="1:11" s="30" customFormat="1" ht="26.25" customHeight="1" outlineLevel="1">
      <c r="A88"/>
      <c r="B88" s="1">
        <v>50</v>
      </c>
      <c r="C88" s="34" t="s">
        <v>30</v>
      </c>
      <c r="D88" s="12" t="s">
        <v>173</v>
      </c>
      <c r="E88" s="56" t="s">
        <v>9</v>
      </c>
      <c r="F88" s="53">
        <v>122</v>
      </c>
      <c r="G88" s="53">
        <v>365</v>
      </c>
      <c r="H88" s="53"/>
      <c r="I88" s="53"/>
      <c r="J88" s="54"/>
      <c r="K88" s="123"/>
    </row>
    <row r="89" spans="1:11" s="30" customFormat="1" outlineLevel="1">
      <c r="A89"/>
      <c r="B89" s="157" t="s">
        <v>31</v>
      </c>
      <c r="C89" s="157"/>
      <c r="D89" s="157"/>
      <c r="E89" s="157"/>
      <c r="F89" s="157"/>
      <c r="G89" s="157"/>
      <c r="H89" s="157"/>
      <c r="I89" s="157"/>
      <c r="J89" s="157"/>
      <c r="K89" s="130"/>
    </row>
    <row r="90" spans="1:11" s="30" customFormat="1" ht="26.25" customHeight="1" outlineLevel="1">
      <c r="A90"/>
      <c r="B90" s="1">
        <v>51</v>
      </c>
      <c r="C90" s="34" t="s">
        <v>32</v>
      </c>
      <c r="D90" s="36" t="s">
        <v>214</v>
      </c>
      <c r="E90" s="56" t="s">
        <v>3</v>
      </c>
      <c r="F90" s="53">
        <v>55</v>
      </c>
      <c r="G90" s="53">
        <v>214</v>
      </c>
      <c r="H90" s="53"/>
      <c r="I90" s="53"/>
      <c r="J90" s="54"/>
      <c r="K90" s="123"/>
    </row>
    <row r="91" spans="1:11" s="30" customFormat="1" outlineLevel="1">
      <c r="A91"/>
      <c r="B91" s="157" t="s">
        <v>37</v>
      </c>
      <c r="C91" s="157"/>
      <c r="D91" s="157"/>
      <c r="E91" s="157"/>
      <c r="F91" s="157"/>
      <c r="G91" s="157"/>
      <c r="H91" s="157"/>
      <c r="I91" s="157"/>
      <c r="J91" s="157"/>
      <c r="K91" s="130"/>
    </row>
    <row r="92" spans="1:11" s="30" customFormat="1" ht="39" customHeight="1" outlineLevel="1">
      <c r="A92"/>
      <c r="B92" s="1">
        <v>52</v>
      </c>
      <c r="C92" s="2" t="s">
        <v>38</v>
      </c>
      <c r="D92" s="3" t="s">
        <v>78</v>
      </c>
      <c r="E92" s="56" t="s">
        <v>3</v>
      </c>
      <c r="F92" s="53">
        <v>11646.05</v>
      </c>
      <c r="G92" s="53">
        <v>4</v>
      </c>
      <c r="H92" s="53"/>
      <c r="I92" s="53"/>
      <c r="J92" s="54"/>
      <c r="K92" s="123"/>
    </row>
    <row r="93" spans="1:11" s="30" customFormat="1" ht="27.75" customHeight="1" outlineLevel="1">
      <c r="A93"/>
      <c r="B93" s="1">
        <v>54</v>
      </c>
      <c r="C93" s="2" t="s">
        <v>41</v>
      </c>
      <c r="D93" s="3" t="s">
        <v>42</v>
      </c>
      <c r="E93" s="57" t="s">
        <v>40</v>
      </c>
      <c r="F93" s="53">
        <v>657.3</v>
      </c>
      <c r="G93" s="53">
        <v>1</v>
      </c>
      <c r="H93" s="53"/>
      <c r="I93" s="53"/>
      <c r="J93" s="54"/>
      <c r="K93" s="123"/>
    </row>
    <row r="94" spans="1:11" s="30" customFormat="1" ht="28.5" customHeight="1" outlineLevel="1">
      <c r="A94"/>
      <c r="B94" s="1">
        <v>55</v>
      </c>
      <c r="C94" s="2" t="s">
        <v>43</v>
      </c>
      <c r="D94" s="3" t="s">
        <v>44</v>
      </c>
      <c r="E94" s="56" t="s">
        <v>3</v>
      </c>
      <c r="F94" s="53">
        <v>11646.05</v>
      </c>
      <c r="G94" s="53">
        <v>4</v>
      </c>
      <c r="H94" s="53"/>
      <c r="I94" s="53"/>
      <c r="J94" s="54"/>
      <c r="K94" s="123"/>
    </row>
    <row r="95" spans="1:11" s="30" customFormat="1" hidden="1" outlineLevel="1">
      <c r="A95"/>
      <c r="B95" t="s">
        <v>79</v>
      </c>
      <c r="C95"/>
      <c r="D95"/>
      <c r="E95" s="60"/>
      <c r="F95" s="61"/>
      <c r="G95" s="61"/>
      <c r="H95" s="61"/>
      <c r="I95" s="61"/>
      <c r="J95" s="107"/>
      <c r="K95" s="135"/>
    </row>
    <row r="96" spans="1:11" s="30" customFormat="1" outlineLevel="1">
      <c r="A96"/>
      <c r="B96" s="157" t="s">
        <v>175</v>
      </c>
      <c r="C96" s="157"/>
      <c r="D96" s="157"/>
      <c r="E96" s="157"/>
      <c r="F96" s="157"/>
      <c r="G96" s="157"/>
      <c r="H96" s="157"/>
      <c r="I96" s="157"/>
      <c r="J96" s="157"/>
      <c r="K96" s="130"/>
    </row>
    <row r="97" spans="1:11" s="30" customFormat="1" ht="25.5" outlineLevel="1">
      <c r="A97"/>
      <c r="B97" s="1">
        <v>56</v>
      </c>
      <c r="C97" s="2" t="s">
        <v>45</v>
      </c>
      <c r="D97" s="3" t="s">
        <v>174</v>
      </c>
      <c r="E97" s="56" t="s">
        <v>3</v>
      </c>
      <c r="F97" s="53">
        <v>3004</v>
      </c>
      <c r="G97" s="53">
        <v>2</v>
      </c>
      <c r="H97" s="53"/>
      <c r="I97" s="53"/>
      <c r="J97" s="54"/>
      <c r="K97" s="123"/>
    </row>
    <row r="98" spans="1:11" s="30" customFormat="1" outlineLevel="1">
      <c r="A98"/>
      <c r="B98" s="157" t="s">
        <v>80</v>
      </c>
      <c r="C98" s="157"/>
      <c r="D98" s="157"/>
      <c r="E98" s="157"/>
      <c r="F98" s="157"/>
      <c r="G98" s="157"/>
      <c r="H98" s="157"/>
      <c r="I98" s="157"/>
      <c r="J98" s="157"/>
      <c r="K98" s="130"/>
    </row>
    <row r="99" spans="1:11" s="30" customFormat="1" outlineLevel="1">
      <c r="A99"/>
      <c r="B99" s="1">
        <v>57</v>
      </c>
      <c r="C99" s="2" t="s">
        <v>2</v>
      </c>
      <c r="D99" s="12" t="s">
        <v>168</v>
      </c>
      <c r="E99" s="56" t="s">
        <v>3</v>
      </c>
      <c r="F99" s="53">
        <v>2830.8</v>
      </c>
      <c r="G99" s="53">
        <v>4</v>
      </c>
      <c r="H99" s="53"/>
      <c r="I99" s="53"/>
      <c r="J99" s="54"/>
      <c r="K99" s="123"/>
    </row>
    <row r="100" spans="1:11" ht="40.5" customHeight="1" outlineLevel="1">
      <c r="B100" s="1">
        <v>58</v>
      </c>
      <c r="C100" s="2" t="s">
        <v>5</v>
      </c>
      <c r="D100" s="12" t="s">
        <v>204</v>
      </c>
      <c r="E100" s="56" t="s">
        <v>3</v>
      </c>
      <c r="F100" s="53">
        <v>2830.8</v>
      </c>
      <c r="G100" s="53">
        <v>25</v>
      </c>
      <c r="H100" s="53"/>
      <c r="I100" s="53"/>
      <c r="J100" s="54"/>
      <c r="K100" s="123"/>
    </row>
    <row r="101" spans="1:11" ht="16.5" customHeight="1" outlineLevel="1">
      <c r="B101" s="1">
        <v>59</v>
      </c>
      <c r="C101" s="2" t="s">
        <v>8</v>
      </c>
      <c r="D101" s="12" t="s">
        <v>177</v>
      </c>
      <c r="E101" s="56" t="s">
        <v>9</v>
      </c>
      <c r="F101" s="53">
        <v>14</v>
      </c>
      <c r="G101" s="53">
        <v>1</v>
      </c>
      <c r="H101" s="53"/>
      <c r="I101" s="53"/>
      <c r="J101" s="54"/>
      <c r="K101" s="123"/>
    </row>
    <row r="102" spans="1:11" ht="26.25" hidden="1" customHeight="1" outlineLevel="1">
      <c r="B102" s="1"/>
      <c r="C102" s="2"/>
      <c r="D102" s="33"/>
      <c r="E102" s="56"/>
      <c r="F102" s="53"/>
      <c r="G102" s="53"/>
      <c r="H102" s="53"/>
      <c r="I102" s="53"/>
      <c r="J102" s="54"/>
      <c r="K102" s="123"/>
    </row>
    <row r="103" spans="1:11" ht="15" customHeight="1" outlineLevel="1" thickBot="1">
      <c r="B103" s="42">
        <v>60</v>
      </c>
      <c r="C103" s="45" t="s">
        <v>46</v>
      </c>
      <c r="D103" s="44" t="s">
        <v>176</v>
      </c>
      <c r="E103" s="64" t="s">
        <v>9</v>
      </c>
      <c r="F103" s="88">
        <v>20</v>
      </c>
      <c r="G103" s="88">
        <v>1</v>
      </c>
      <c r="H103" s="88"/>
      <c r="I103" s="88"/>
      <c r="J103" s="59"/>
      <c r="K103" s="123"/>
    </row>
    <row r="104" spans="1:11" ht="15.75" thickBot="1">
      <c r="B104" s="142" t="s">
        <v>167</v>
      </c>
      <c r="C104" s="143"/>
      <c r="D104" s="143"/>
      <c r="E104" s="143"/>
      <c r="F104" s="143"/>
      <c r="G104" s="143"/>
      <c r="H104" s="126"/>
      <c r="I104" s="126"/>
      <c r="J104" s="94"/>
      <c r="K104" s="132"/>
    </row>
    <row r="105" spans="1:11" hidden="1">
      <c r="B105" s="15"/>
      <c r="C105" s="16"/>
      <c r="D105" s="17"/>
    </row>
    <row r="106" spans="1:11" hidden="1">
      <c r="B106" s="15"/>
      <c r="C106" s="16"/>
      <c r="D106" s="17"/>
    </row>
    <row r="107" spans="1:11">
      <c r="B107" s="158" t="s">
        <v>190</v>
      </c>
      <c r="C107" s="158"/>
      <c r="D107" s="158"/>
      <c r="E107" s="158"/>
      <c r="F107" s="158"/>
      <c r="G107" s="158"/>
      <c r="H107" s="158"/>
      <c r="I107" s="158"/>
      <c r="J107" s="158"/>
      <c r="K107" s="133"/>
    </row>
    <row r="108" spans="1:11" outlineLevel="1">
      <c r="B108" s="157" t="s">
        <v>74</v>
      </c>
      <c r="C108" s="157"/>
      <c r="D108" s="157"/>
      <c r="E108" s="157"/>
      <c r="F108" s="157"/>
      <c r="G108" s="157"/>
      <c r="H108" s="157"/>
      <c r="I108" s="157"/>
      <c r="J108" s="157"/>
      <c r="K108" s="130"/>
    </row>
    <row r="109" spans="1:11" outlineLevel="1">
      <c r="B109" s="1">
        <v>61</v>
      </c>
      <c r="C109" s="2" t="s">
        <v>2</v>
      </c>
      <c r="D109" s="12" t="s">
        <v>168</v>
      </c>
      <c r="E109" s="53" t="s">
        <v>3</v>
      </c>
      <c r="F109" s="53">
        <v>44689</v>
      </c>
      <c r="G109" s="53">
        <v>6</v>
      </c>
      <c r="H109" s="53"/>
      <c r="I109" s="53"/>
      <c r="J109" s="54"/>
      <c r="K109" s="123"/>
    </row>
    <row r="110" spans="1:11" ht="38.25" customHeight="1" outlineLevel="1">
      <c r="B110" s="1">
        <v>62</v>
      </c>
      <c r="C110" s="2" t="s">
        <v>5</v>
      </c>
      <c r="D110" s="12" t="s">
        <v>202</v>
      </c>
      <c r="E110" s="53" t="s">
        <v>3</v>
      </c>
      <c r="F110" s="53">
        <v>44689</v>
      </c>
      <c r="G110" s="53">
        <v>18</v>
      </c>
      <c r="H110" s="53"/>
      <c r="I110" s="53"/>
      <c r="J110" s="54"/>
      <c r="K110" s="123"/>
    </row>
    <row r="111" spans="1:11" ht="14.25" customHeight="1" outlineLevel="1">
      <c r="B111" s="1">
        <v>63</v>
      </c>
      <c r="C111" s="2" t="s">
        <v>8</v>
      </c>
      <c r="D111" s="12" t="s">
        <v>169</v>
      </c>
      <c r="E111" s="53" t="s">
        <v>9</v>
      </c>
      <c r="F111" s="53">
        <f>0.0002*44689</f>
        <v>8.9378000000000011</v>
      </c>
      <c r="G111" s="53">
        <v>18</v>
      </c>
      <c r="H111" s="53"/>
      <c r="I111" s="53"/>
      <c r="J111" s="54"/>
      <c r="K111" s="123"/>
    </row>
    <row r="112" spans="1:11" outlineLevel="1">
      <c r="B112" s="157" t="s">
        <v>19</v>
      </c>
      <c r="C112" s="157"/>
      <c r="D112" s="157"/>
      <c r="E112" s="157"/>
      <c r="F112" s="157"/>
      <c r="G112" s="157"/>
      <c r="H112" s="157"/>
      <c r="I112" s="157"/>
      <c r="J112" s="157"/>
      <c r="K112" s="130"/>
    </row>
    <row r="113" spans="2:11" ht="38.25" customHeight="1" outlineLevel="1">
      <c r="B113" s="1">
        <v>64</v>
      </c>
      <c r="C113" s="2" t="s">
        <v>5</v>
      </c>
      <c r="D113" s="12" t="s">
        <v>202</v>
      </c>
      <c r="E113" s="53" t="s">
        <v>3</v>
      </c>
      <c r="F113" s="53">
        <v>15381</v>
      </c>
      <c r="G113" s="53">
        <v>18</v>
      </c>
      <c r="H113" s="53"/>
      <c r="I113" s="53"/>
      <c r="J113" s="54"/>
      <c r="K113" s="123"/>
    </row>
    <row r="114" spans="2:11" ht="13.5" customHeight="1" outlineLevel="1">
      <c r="B114" s="1">
        <v>65</v>
      </c>
      <c r="C114" s="2" t="s">
        <v>8</v>
      </c>
      <c r="D114" s="12" t="s">
        <v>169</v>
      </c>
      <c r="E114" s="55" t="s">
        <v>9</v>
      </c>
      <c r="F114" s="53">
        <f>0.0002*15381</f>
        <v>3.0762</v>
      </c>
      <c r="G114" s="53">
        <v>18</v>
      </c>
      <c r="H114" s="53"/>
      <c r="I114" s="53"/>
      <c r="J114" s="54"/>
      <c r="K114" s="123"/>
    </row>
    <row r="115" spans="2:11" outlineLevel="1">
      <c r="B115" s="157" t="s">
        <v>27</v>
      </c>
      <c r="C115" s="157"/>
      <c r="D115" s="157"/>
      <c r="E115" s="157"/>
      <c r="F115" s="157"/>
      <c r="G115" s="157"/>
      <c r="H115" s="157"/>
      <c r="I115" s="157"/>
      <c r="J115" s="157"/>
      <c r="K115" s="130"/>
    </row>
    <row r="116" spans="2:11" ht="26.25" customHeight="1" outlineLevel="1">
      <c r="B116" s="1">
        <v>66</v>
      </c>
      <c r="C116" s="2" t="s">
        <v>77</v>
      </c>
      <c r="D116" s="12" t="s">
        <v>172</v>
      </c>
      <c r="E116" s="53" t="s">
        <v>29</v>
      </c>
      <c r="F116" s="53">
        <v>122</v>
      </c>
      <c r="G116" s="53">
        <v>28</v>
      </c>
      <c r="H116" s="53"/>
      <c r="I116" s="53"/>
      <c r="J116" s="54"/>
      <c r="K116" s="123"/>
    </row>
    <row r="117" spans="2:11" ht="27.75" customHeight="1" outlineLevel="1">
      <c r="B117" s="1">
        <v>67</v>
      </c>
      <c r="C117" s="2" t="s">
        <v>30</v>
      </c>
      <c r="D117" s="12" t="s">
        <v>173</v>
      </c>
      <c r="E117" s="65" t="s">
        <v>9</v>
      </c>
      <c r="F117" s="71">
        <v>122</v>
      </c>
      <c r="G117" s="71">
        <v>100</v>
      </c>
      <c r="H117" s="71"/>
      <c r="I117" s="71"/>
      <c r="J117" s="54"/>
      <c r="K117" s="123"/>
    </row>
    <row r="118" spans="2:11" outlineLevel="1">
      <c r="B118" s="148" t="s">
        <v>31</v>
      </c>
      <c r="C118" s="149"/>
      <c r="D118" s="149"/>
      <c r="E118" s="149"/>
      <c r="F118" s="149"/>
      <c r="G118" s="149"/>
      <c r="H118" s="149"/>
      <c r="I118" s="149"/>
      <c r="J118" s="150"/>
      <c r="K118" s="130"/>
    </row>
    <row r="119" spans="2:11" ht="15" customHeight="1" outlineLevel="1">
      <c r="B119" s="1">
        <v>68</v>
      </c>
      <c r="C119" s="2" t="s">
        <v>32</v>
      </c>
      <c r="D119" s="27" t="s">
        <v>33</v>
      </c>
      <c r="E119" s="56" t="s">
        <v>3</v>
      </c>
      <c r="F119" s="53">
        <v>55</v>
      </c>
      <c r="G119" s="53">
        <v>7</v>
      </c>
      <c r="H119" s="53"/>
      <c r="I119" s="53"/>
      <c r="J119" s="54"/>
      <c r="K119" s="123"/>
    </row>
    <row r="120" spans="2:11" outlineLevel="1">
      <c r="B120" s="157" t="s">
        <v>80</v>
      </c>
      <c r="C120" s="157"/>
      <c r="D120" s="157"/>
      <c r="E120" s="157"/>
      <c r="F120" s="157"/>
      <c r="G120" s="157"/>
      <c r="H120" s="157"/>
      <c r="I120" s="157"/>
      <c r="J120" s="157"/>
      <c r="K120" s="130"/>
    </row>
    <row r="121" spans="2:11" ht="24.75" customHeight="1" outlineLevel="1">
      <c r="B121" s="1">
        <v>69</v>
      </c>
      <c r="C121" s="2" t="s">
        <v>5</v>
      </c>
      <c r="D121" s="27" t="s">
        <v>6</v>
      </c>
      <c r="E121" s="65" t="s">
        <v>3</v>
      </c>
      <c r="F121" s="71">
        <v>2830.8</v>
      </c>
      <c r="G121" s="71">
        <v>9</v>
      </c>
      <c r="H121" s="71"/>
      <c r="I121" s="71"/>
      <c r="J121" s="54"/>
      <c r="K121" s="123"/>
    </row>
    <row r="122" spans="2:11" ht="12.75" customHeight="1" outlineLevel="1">
      <c r="B122" s="1">
        <v>70</v>
      </c>
      <c r="C122" s="2" t="s">
        <v>8</v>
      </c>
      <c r="D122" s="12" t="s">
        <v>169</v>
      </c>
      <c r="E122" s="65" t="s">
        <v>9</v>
      </c>
      <c r="F122" s="71">
        <f>2830.8*0.0002</f>
        <v>0.56616000000000011</v>
      </c>
      <c r="G122" s="71">
        <v>9</v>
      </c>
      <c r="H122" s="71"/>
      <c r="I122" s="71"/>
      <c r="J122" s="54"/>
      <c r="K122" s="123"/>
    </row>
    <row r="123" spans="2:11" ht="38.25" customHeight="1" outlineLevel="1" thickBot="1">
      <c r="B123" s="42">
        <v>71</v>
      </c>
      <c r="C123" s="45" t="s">
        <v>35</v>
      </c>
      <c r="D123" s="46" t="s">
        <v>171</v>
      </c>
      <c r="E123" s="58" t="s">
        <v>9</v>
      </c>
      <c r="F123" s="73">
        <v>30</v>
      </c>
      <c r="G123" s="73">
        <v>30</v>
      </c>
      <c r="H123" s="73"/>
      <c r="I123" s="73"/>
      <c r="J123" s="59"/>
      <c r="K123" s="123"/>
    </row>
    <row r="124" spans="2:11" ht="15.75" thickBot="1">
      <c r="B124" s="142" t="s">
        <v>167</v>
      </c>
      <c r="C124" s="143"/>
      <c r="D124" s="143"/>
      <c r="E124" s="143"/>
      <c r="F124" s="143"/>
      <c r="G124" s="143"/>
      <c r="H124" s="126"/>
      <c r="I124" s="126"/>
      <c r="J124" s="94"/>
      <c r="K124" s="132"/>
    </row>
    <row r="125" spans="2:11" hidden="1">
      <c r="B125" s="15"/>
      <c r="C125" s="16"/>
      <c r="D125" s="17"/>
      <c r="E125" s="66"/>
    </row>
    <row r="126" spans="2:11" hidden="1">
      <c r="B126" s="15"/>
      <c r="C126" s="16"/>
      <c r="D126" s="17"/>
      <c r="E126" s="66"/>
    </row>
    <row r="127" spans="2:11">
      <c r="B127" s="145" t="s">
        <v>81</v>
      </c>
      <c r="C127" s="146"/>
      <c r="D127" s="146"/>
      <c r="E127" s="146"/>
      <c r="F127" s="146"/>
      <c r="G127" s="146"/>
      <c r="H127" s="146"/>
      <c r="I127" s="146"/>
      <c r="J127" s="147"/>
      <c r="K127" s="133"/>
    </row>
    <row r="128" spans="2:11" outlineLevel="1">
      <c r="B128" s="148" t="s">
        <v>179</v>
      </c>
      <c r="C128" s="149"/>
      <c r="D128" s="149"/>
      <c r="E128" s="149"/>
      <c r="F128" s="149"/>
      <c r="G128" s="149"/>
      <c r="H128" s="149"/>
      <c r="I128" s="149"/>
      <c r="J128" s="150"/>
      <c r="K128" s="130"/>
    </row>
    <row r="129" spans="2:11" ht="27.75" customHeight="1" outlineLevel="1">
      <c r="B129" s="1">
        <v>72</v>
      </c>
      <c r="C129" s="2" t="s">
        <v>49</v>
      </c>
      <c r="D129" s="3" t="s">
        <v>180</v>
      </c>
      <c r="E129" s="56" t="s">
        <v>3</v>
      </c>
      <c r="F129" s="53">
        <v>4202.38</v>
      </c>
      <c r="G129" s="53">
        <v>6</v>
      </c>
      <c r="H129" s="53"/>
      <c r="I129" s="53"/>
      <c r="J129" s="54"/>
      <c r="K129" s="123"/>
    </row>
    <row r="130" spans="2:11" ht="26.25" customHeight="1" outlineLevel="1">
      <c r="B130" s="1">
        <v>73</v>
      </c>
      <c r="C130" s="2" t="s">
        <v>50</v>
      </c>
      <c r="D130" s="27" t="s">
        <v>42</v>
      </c>
      <c r="E130" s="80" t="s">
        <v>40</v>
      </c>
      <c r="F130" s="53">
        <v>756.43</v>
      </c>
      <c r="G130" s="53">
        <v>1</v>
      </c>
      <c r="H130" s="53"/>
      <c r="I130" s="53"/>
      <c r="J130" s="54"/>
      <c r="K130" s="123"/>
    </row>
    <row r="131" spans="2:11" outlineLevel="1">
      <c r="B131" s="148" t="s">
        <v>53</v>
      </c>
      <c r="C131" s="149"/>
      <c r="D131" s="149"/>
      <c r="E131" s="149"/>
      <c r="F131" s="149"/>
      <c r="G131" s="149"/>
      <c r="H131" s="149"/>
      <c r="I131" s="149"/>
      <c r="J131" s="150"/>
      <c r="K131" s="130"/>
    </row>
    <row r="132" spans="2:11" ht="39" customHeight="1" outlineLevel="1">
      <c r="B132" s="10">
        <v>74</v>
      </c>
      <c r="C132" s="11" t="s">
        <v>54</v>
      </c>
      <c r="D132" s="12" t="s">
        <v>181</v>
      </c>
      <c r="E132" s="53" t="s">
        <v>3</v>
      </c>
      <c r="F132" s="53">
        <v>15381</v>
      </c>
      <c r="G132" s="53">
        <v>362</v>
      </c>
      <c r="H132" s="53"/>
      <c r="I132" s="53"/>
      <c r="J132" s="54"/>
      <c r="K132" s="123"/>
    </row>
    <row r="133" spans="2:11" ht="53.25" customHeight="1" outlineLevel="1">
      <c r="B133" s="1">
        <v>75</v>
      </c>
      <c r="C133" s="2" t="s">
        <v>55</v>
      </c>
      <c r="D133" s="12" t="s">
        <v>229</v>
      </c>
      <c r="E133" s="56" t="s">
        <v>3</v>
      </c>
      <c r="F133" s="53">
        <v>44689</v>
      </c>
      <c r="G133" s="53">
        <v>362</v>
      </c>
      <c r="H133" s="53"/>
      <c r="I133" s="53"/>
      <c r="J133" s="54"/>
      <c r="K133" s="123"/>
    </row>
    <row r="134" spans="2:11" ht="51" customHeight="1" outlineLevel="1">
      <c r="B134" s="1">
        <v>76</v>
      </c>
      <c r="C134" s="2" t="s">
        <v>56</v>
      </c>
      <c r="D134" s="12" t="s">
        <v>230</v>
      </c>
      <c r="E134" s="56" t="s">
        <v>3</v>
      </c>
      <c r="F134" s="53">
        <v>44689</v>
      </c>
      <c r="G134" s="53">
        <v>805</v>
      </c>
      <c r="H134" s="53"/>
      <c r="I134" s="53"/>
      <c r="J134" s="54"/>
      <c r="K134" s="123"/>
    </row>
    <row r="135" spans="2:11" ht="26.25" customHeight="1" outlineLevel="1">
      <c r="B135" s="10">
        <v>77</v>
      </c>
      <c r="C135" s="2" t="s">
        <v>57</v>
      </c>
      <c r="D135" s="3" t="s">
        <v>58</v>
      </c>
      <c r="E135" s="56" t="s">
        <v>59</v>
      </c>
      <c r="F135" s="53">
        <v>169956.77</v>
      </c>
      <c r="G135" s="53">
        <v>1</v>
      </c>
      <c r="H135" s="53"/>
      <c r="I135" s="53"/>
      <c r="J135" s="54"/>
      <c r="K135" s="123"/>
    </row>
    <row r="136" spans="2:11" ht="39.75" customHeight="1" outlineLevel="1">
      <c r="B136" s="1">
        <v>78</v>
      </c>
      <c r="C136" s="2" t="s">
        <v>60</v>
      </c>
      <c r="D136" s="3" t="s">
        <v>61</v>
      </c>
      <c r="E136" s="56" t="s">
        <v>62</v>
      </c>
      <c r="F136" s="53">
        <v>169956.77</v>
      </c>
      <c r="G136" s="53">
        <v>1</v>
      </c>
      <c r="H136" s="53"/>
      <c r="I136" s="53"/>
      <c r="J136" s="54"/>
      <c r="K136" s="123"/>
    </row>
    <row r="137" spans="2:11" ht="39" customHeight="1" outlineLevel="1">
      <c r="B137" s="1">
        <v>79</v>
      </c>
      <c r="C137" s="2" t="s">
        <v>57</v>
      </c>
      <c r="D137" s="3" t="s">
        <v>182</v>
      </c>
      <c r="E137" s="56" t="s">
        <v>59</v>
      </c>
      <c r="F137" s="53">
        <v>169956.77</v>
      </c>
      <c r="G137" s="53">
        <v>1</v>
      </c>
      <c r="H137" s="53"/>
      <c r="I137" s="53"/>
      <c r="J137" s="54"/>
      <c r="K137" s="123"/>
    </row>
    <row r="138" spans="2:11" ht="52.5" customHeight="1" outlineLevel="1">
      <c r="B138" s="10">
        <v>80</v>
      </c>
      <c r="C138" s="2" t="s">
        <v>161</v>
      </c>
      <c r="D138" s="27" t="s">
        <v>64</v>
      </c>
      <c r="E138" s="56" t="s">
        <v>65</v>
      </c>
      <c r="F138" s="53">
        <v>169956.77</v>
      </c>
      <c r="G138" s="53">
        <v>1</v>
      </c>
      <c r="H138" s="53"/>
      <c r="I138" s="53"/>
      <c r="J138" s="54"/>
      <c r="K138" s="123"/>
    </row>
    <row r="139" spans="2:11" ht="39.75" customHeight="1" outlineLevel="1">
      <c r="B139" s="1">
        <v>81</v>
      </c>
      <c r="C139" s="2" t="s">
        <v>66</v>
      </c>
      <c r="D139" s="37" t="s">
        <v>67</v>
      </c>
      <c r="E139" s="53" t="s">
        <v>3</v>
      </c>
      <c r="F139" s="53">
        <v>44689</v>
      </c>
      <c r="G139" s="53">
        <v>181</v>
      </c>
      <c r="H139" s="53"/>
      <c r="I139" s="53"/>
      <c r="J139" s="54"/>
      <c r="K139" s="123"/>
    </row>
    <row r="140" spans="2:11" ht="40.5" customHeight="1" outlineLevel="1">
      <c r="B140" s="1">
        <v>82</v>
      </c>
      <c r="C140" s="2" t="s">
        <v>68</v>
      </c>
      <c r="D140" s="27" t="s">
        <v>227</v>
      </c>
      <c r="E140" s="56" t="s">
        <v>3</v>
      </c>
      <c r="F140" s="53">
        <v>15381</v>
      </c>
      <c r="G140" s="53">
        <v>181</v>
      </c>
      <c r="H140" s="53"/>
      <c r="I140" s="53"/>
      <c r="J140" s="54"/>
      <c r="K140" s="123"/>
    </row>
    <row r="141" spans="2:11" ht="27" customHeight="1" outlineLevel="1">
      <c r="B141" s="10">
        <v>83</v>
      </c>
      <c r="C141" s="2" t="s">
        <v>82</v>
      </c>
      <c r="D141" s="27" t="s">
        <v>83</v>
      </c>
      <c r="E141" s="56" t="s">
        <v>59</v>
      </c>
      <c r="F141" s="53">
        <v>400</v>
      </c>
      <c r="G141" s="53">
        <v>1</v>
      </c>
      <c r="H141" s="53"/>
      <c r="I141" s="53"/>
      <c r="J141" s="54"/>
      <c r="K141" s="123"/>
    </row>
    <row r="142" spans="2:11" ht="51" customHeight="1" outlineLevel="1" thickBot="1">
      <c r="B142" s="1">
        <v>84</v>
      </c>
      <c r="C142" s="45" t="s">
        <v>72</v>
      </c>
      <c r="D142" s="46" t="s">
        <v>184</v>
      </c>
      <c r="E142" s="64" t="s">
        <v>3</v>
      </c>
      <c r="F142" s="88">
        <v>4614.3</v>
      </c>
      <c r="G142" s="88">
        <v>27</v>
      </c>
      <c r="H142" s="88"/>
      <c r="I142" s="88"/>
      <c r="J142" s="59"/>
      <c r="K142" s="123"/>
    </row>
    <row r="143" spans="2:11" ht="15.75" thickBot="1">
      <c r="B143" s="142" t="s">
        <v>167</v>
      </c>
      <c r="C143" s="143"/>
      <c r="D143" s="143"/>
      <c r="E143" s="62"/>
      <c r="F143" s="83"/>
      <c r="G143" s="62"/>
      <c r="H143" s="62"/>
      <c r="I143" s="62"/>
      <c r="J143" s="94"/>
      <c r="K143" s="132"/>
    </row>
    <row r="144" spans="2:11" hidden="1">
      <c r="B144" s="15"/>
      <c r="C144" s="16"/>
      <c r="D144" s="17"/>
    </row>
    <row r="145" spans="1:11" hidden="1">
      <c r="B145" s="15"/>
      <c r="C145" s="16"/>
      <c r="D145" s="17"/>
    </row>
    <row r="146" spans="1:11">
      <c r="B146" s="158" t="s">
        <v>84</v>
      </c>
      <c r="C146" s="158"/>
      <c r="D146" s="158"/>
      <c r="E146" s="158"/>
      <c r="F146" s="158"/>
      <c r="G146" s="158"/>
      <c r="H146" s="158"/>
      <c r="I146" s="158"/>
      <c r="J146" s="158"/>
      <c r="K146" s="133"/>
    </row>
    <row r="147" spans="1:11" ht="12" customHeight="1" outlineLevel="1">
      <c r="B147" s="1">
        <v>85</v>
      </c>
      <c r="C147" s="2" t="s">
        <v>85</v>
      </c>
      <c r="D147" s="3" t="s">
        <v>189</v>
      </c>
      <c r="E147" s="56" t="s">
        <v>87</v>
      </c>
      <c r="F147" s="53">
        <v>80</v>
      </c>
      <c r="G147" s="53">
        <v>3</v>
      </c>
      <c r="H147" s="53"/>
      <c r="I147" s="53"/>
      <c r="J147" s="54"/>
      <c r="K147" s="123"/>
    </row>
    <row r="148" spans="1:11" s="30" customFormat="1" ht="15" customHeight="1" outlineLevel="1">
      <c r="A148"/>
      <c r="B148" s="1">
        <v>86</v>
      </c>
      <c r="C148" s="2" t="s">
        <v>88</v>
      </c>
      <c r="D148" s="3" t="s">
        <v>188</v>
      </c>
      <c r="E148" s="56" t="s">
        <v>89</v>
      </c>
      <c r="F148" s="53">
        <v>220</v>
      </c>
      <c r="G148" s="53">
        <v>3</v>
      </c>
      <c r="H148" s="53"/>
      <c r="I148" s="53"/>
      <c r="J148" s="54"/>
      <c r="K148" s="123"/>
    </row>
    <row r="149" spans="1:11" s="30" customFormat="1" outlineLevel="1">
      <c r="A149"/>
      <c r="B149" s="1">
        <v>87</v>
      </c>
      <c r="C149" s="2" t="s">
        <v>90</v>
      </c>
      <c r="D149" s="3" t="s">
        <v>91</v>
      </c>
      <c r="E149" s="56" t="s">
        <v>3</v>
      </c>
      <c r="F149" s="53">
        <v>550</v>
      </c>
      <c r="G149" s="53">
        <v>7</v>
      </c>
      <c r="H149" s="53"/>
      <c r="I149" s="53"/>
      <c r="J149" s="54"/>
      <c r="K149" s="123"/>
    </row>
    <row r="150" spans="1:11" s="30" customFormat="1" ht="25.5" outlineLevel="1">
      <c r="A150"/>
      <c r="B150" s="1">
        <v>88</v>
      </c>
      <c r="C150" s="11" t="s">
        <v>92</v>
      </c>
      <c r="D150" s="12" t="s">
        <v>93</v>
      </c>
      <c r="E150" s="53" t="s">
        <v>89</v>
      </c>
      <c r="F150" s="53">
        <v>500</v>
      </c>
      <c r="G150" s="53">
        <v>3</v>
      </c>
      <c r="H150" s="53"/>
      <c r="I150" s="53"/>
      <c r="J150" s="54"/>
      <c r="K150" s="123"/>
    </row>
    <row r="151" spans="1:11" s="30" customFormat="1" ht="52.5" customHeight="1" outlineLevel="1">
      <c r="A151"/>
      <c r="B151" s="1">
        <v>89</v>
      </c>
      <c r="C151" s="2" t="s">
        <v>94</v>
      </c>
      <c r="D151" s="3" t="s">
        <v>95</v>
      </c>
      <c r="E151" s="56" t="s">
        <v>89</v>
      </c>
      <c r="F151" s="53">
        <v>1062</v>
      </c>
      <c r="G151" s="53">
        <v>1</v>
      </c>
      <c r="H151" s="53"/>
      <c r="I151" s="53"/>
      <c r="J151" s="54"/>
      <c r="K151" s="123"/>
    </row>
    <row r="152" spans="1:11" s="30" customFormat="1" ht="39" customHeight="1" outlineLevel="1">
      <c r="A152"/>
      <c r="B152" s="1">
        <v>90</v>
      </c>
      <c r="C152" s="11" t="s">
        <v>96</v>
      </c>
      <c r="D152" s="12" t="s">
        <v>187</v>
      </c>
      <c r="E152" s="53" t="s">
        <v>87</v>
      </c>
      <c r="F152" s="53">
        <v>625</v>
      </c>
      <c r="G152" s="53">
        <v>3</v>
      </c>
      <c r="H152" s="53"/>
      <c r="I152" s="53"/>
      <c r="J152" s="54"/>
      <c r="K152" s="123"/>
    </row>
    <row r="153" spans="1:11" s="87" customFormat="1" ht="25.5" outlineLevel="1">
      <c r="A153" s="81"/>
      <c r="B153" s="1">
        <v>91</v>
      </c>
      <c r="C153" s="106" t="s">
        <v>8</v>
      </c>
      <c r="D153" s="12" t="s">
        <v>199</v>
      </c>
      <c r="E153" s="53" t="s">
        <v>98</v>
      </c>
      <c r="F153" s="53">
        <v>625</v>
      </c>
      <c r="G153" s="53">
        <v>3</v>
      </c>
      <c r="H153" s="53"/>
      <c r="I153" s="53"/>
      <c r="J153" s="54"/>
      <c r="K153" s="123"/>
    </row>
    <row r="154" spans="1:11" s="30" customFormat="1" ht="39" customHeight="1" outlineLevel="1">
      <c r="A154"/>
      <c r="B154" s="1">
        <v>92</v>
      </c>
      <c r="C154" s="11" t="s">
        <v>96</v>
      </c>
      <c r="D154" s="12" t="s">
        <v>187</v>
      </c>
      <c r="E154" s="53" t="s">
        <v>87</v>
      </c>
      <c r="F154" s="53">
        <v>948</v>
      </c>
      <c r="G154" s="53">
        <v>3</v>
      </c>
      <c r="H154" s="53"/>
      <c r="I154" s="53"/>
      <c r="J154" s="54"/>
      <c r="K154" s="123"/>
    </row>
    <row r="155" spans="1:11" s="30" customFormat="1" ht="27.75" customHeight="1" outlineLevel="1">
      <c r="A155"/>
      <c r="B155" s="1">
        <v>93</v>
      </c>
      <c r="C155" s="106" t="s">
        <v>8</v>
      </c>
      <c r="D155" s="12" t="s">
        <v>97</v>
      </c>
      <c r="E155" s="53" t="s">
        <v>98</v>
      </c>
      <c r="F155" s="53">
        <v>948</v>
      </c>
      <c r="G155" s="53">
        <v>3</v>
      </c>
      <c r="H155" s="53"/>
      <c r="I155" s="53"/>
      <c r="J155" s="54"/>
      <c r="K155" s="123"/>
    </row>
    <row r="156" spans="1:11" s="30" customFormat="1" ht="65.25" customHeight="1" outlineLevel="1">
      <c r="A156"/>
      <c r="B156" s="1">
        <v>94</v>
      </c>
      <c r="C156" s="2" t="s">
        <v>99</v>
      </c>
      <c r="D156" s="3" t="s">
        <v>100</v>
      </c>
      <c r="E156" s="56" t="s">
        <v>3</v>
      </c>
      <c r="F156" s="53">
        <v>625</v>
      </c>
      <c r="G156" s="53">
        <v>3</v>
      </c>
      <c r="H156" s="53"/>
      <c r="I156" s="53"/>
      <c r="J156" s="54"/>
      <c r="K156" s="123"/>
    </row>
    <row r="157" spans="1:11" s="30" customFormat="1" ht="24.75" customHeight="1" outlineLevel="1">
      <c r="A157"/>
      <c r="B157" s="1">
        <v>95</v>
      </c>
      <c r="C157" s="2" t="s">
        <v>101</v>
      </c>
      <c r="D157" s="3" t="s">
        <v>186</v>
      </c>
      <c r="E157" s="56" t="s">
        <v>102</v>
      </c>
      <c r="F157" s="53">
        <v>1573</v>
      </c>
      <c r="G157" s="53">
        <v>8</v>
      </c>
      <c r="H157" s="53"/>
      <c r="I157" s="53"/>
      <c r="J157" s="54"/>
      <c r="K157" s="123"/>
    </row>
    <row r="158" spans="1:11" s="30" customFormat="1" ht="14.25" customHeight="1" outlineLevel="1">
      <c r="A158"/>
      <c r="B158" s="1">
        <v>96</v>
      </c>
      <c r="C158" s="2" t="s">
        <v>18</v>
      </c>
      <c r="D158" s="3" t="s">
        <v>103</v>
      </c>
      <c r="E158" s="56" t="s">
        <v>114</v>
      </c>
      <c r="F158" s="53">
        <v>1573</v>
      </c>
      <c r="G158" s="53">
        <v>8</v>
      </c>
      <c r="H158" s="53"/>
      <c r="I158" s="53"/>
      <c r="J158" s="54"/>
      <c r="K158" s="123"/>
    </row>
    <row r="159" spans="1:11" s="30" customFormat="1" ht="27" customHeight="1" outlineLevel="1">
      <c r="A159"/>
      <c r="B159" s="1">
        <v>97</v>
      </c>
      <c r="C159" s="2" t="s">
        <v>104</v>
      </c>
      <c r="D159" s="3" t="s">
        <v>219</v>
      </c>
      <c r="E159" s="56" t="s">
        <v>65</v>
      </c>
      <c r="F159" s="53">
        <v>625</v>
      </c>
      <c r="G159" s="53">
        <v>123</v>
      </c>
      <c r="H159" s="53"/>
      <c r="I159" s="53"/>
      <c r="J159" s="54"/>
      <c r="K159" s="123"/>
    </row>
    <row r="160" spans="1:11" s="30" customFormat="1" ht="27.75" customHeight="1" outlineLevel="1">
      <c r="A160"/>
      <c r="B160" s="1">
        <v>98</v>
      </c>
      <c r="C160" s="2" t="s">
        <v>104</v>
      </c>
      <c r="D160" s="3" t="s">
        <v>220</v>
      </c>
      <c r="E160" s="56" t="s">
        <v>65</v>
      </c>
      <c r="F160" s="53">
        <v>948</v>
      </c>
      <c r="G160" s="53">
        <v>123</v>
      </c>
      <c r="H160" s="53"/>
      <c r="I160" s="53"/>
      <c r="J160" s="54"/>
      <c r="K160" s="123"/>
    </row>
    <row r="161" spans="1:11" s="30" customFormat="1" ht="27" customHeight="1" outlineLevel="1">
      <c r="A161"/>
      <c r="B161" s="1">
        <v>99</v>
      </c>
      <c r="C161" s="2" t="s">
        <v>104</v>
      </c>
      <c r="D161" s="3" t="s">
        <v>221</v>
      </c>
      <c r="E161" s="56" t="s">
        <v>65</v>
      </c>
      <c r="F161" s="53">
        <v>26777.200000000001</v>
      </c>
      <c r="G161" s="53">
        <v>123</v>
      </c>
      <c r="H161" s="53"/>
      <c r="I161" s="53"/>
      <c r="J161" s="54"/>
      <c r="K161" s="123"/>
    </row>
    <row r="162" spans="1:11" s="30" customFormat="1" ht="39.75" customHeight="1" outlineLevel="1">
      <c r="A162"/>
      <c r="B162" s="1">
        <v>100</v>
      </c>
      <c r="C162" s="2" t="s">
        <v>105</v>
      </c>
      <c r="D162" s="3" t="s">
        <v>222</v>
      </c>
      <c r="E162" s="56" t="s">
        <v>106</v>
      </c>
      <c r="F162" s="53">
        <v>250</v>
      </c>
      <c r="G162" s="53">
        <v>123</v>
      </c>
      <c r="H162" s="53"/>
      <c r="I162" s="53"/>
      <c r="J162" s="54"/>
      <c r="K162" s="123"/>
    </row>
    <row r="163" spans="1:11" s="30" customFormat="1" ht="25.5" outlineLevel="1">
      <c r="A163"/>
      <c r="B163" s="1">
        <v>101</v>
      </c>
      <c r="C163" s="2" t="s">
        <v>107</v>
      </c>
      <c r="D163" s="3" t="s">
        <v>223</v>
      </c>
      <c r="E163" s="56" t="s">
        <v>3</v>
      </c>
      <c r="F163" s="53">
        <v>587.5</v>
      </c>
      <c r="G163" s="53">
        <v>123</v>
      </c>
      <c r="H163" s="53"/>
      <c r="I163" s="53"/>
      <c r="J163" s="54"/>
      <c r="K163" s="123"/>
    </row>
    <row r="164" spans="1:11" s="30" customFormat="1" outlineLevel="1">
      <c r="A164"/>
      <c r="B164" s="1">
        <v>102</v>
      </c>
      <c r="C164" s="2" t="s">
        <v>108</v>
      </c>
      <c r="D164" s="3" t="s">
        <v>109</v>
      </c>
      <c r="E164" s="56" t="s">
        <v>3</v>
      </c>
      <c r="F164" s="53">
        <v>587.5</v>
      </c>
      <c r="G164" s="53">
        <v>26</v>
      </c>
      <c r="H164" s="53"/>
      <c r="I164" s="53"/>
      <c r="J164" s="54"/>
      <c r="K164" s="123"/>
    </row>
    <row r="165" spans="1:11" s="30" customFormat="1" outlineLevel="1">
      <c r="A165"/>
      <c r="B165" s="1">
        <v>103</v>
      </c>
      <c r="C165" s="2" t="s">
        <v>110</v>
      </c>
      <c r="D165" s="3" t="s">
        <v>111</v>
      </c>
      <c r="E165" s="56" t="s">
        <v>3</v>
      </c>
      <c r="F165" s="53">
        <v>26777.200000000001</v>
      </c>
      <c r="G165" s="53">
        <v>7</v>
      </c>
      <c r="H165" s="53"/>
      <c r="I165" s="53"/>
      <c r="J165" s="54"/>
      <c r="K165" s="123"/>
    </row>
    <row r="166" spans="1:11" s="30" customFormat="1" ht="27" customHeight="1" outlineLevel="1">
      <c r="A166"/>
      <c r="B166" s="1">
        <v>104</v>
      </c>
      <c r="C166" s="2" t="s">
        <v>112</v>
      </c>
      <c r="D166" s="3" t="s">
        <v>216</v>
      </c>
      <c r="E166" s="56" t="s">
        <v>89</v>
      </c>
      <c r="F166" s="53">
        <v>740</v>
      </c>
      <c r="G166" s="53">
        <v>4</v>
      </c>
      <c r="H166" s="53"/>
      <c r="I166" s="53"/>
      <c r="J166" s="54"/>
      <c r="K166" s="123"/>
    </row>
    <row r="167" spans="1:11" s="30" customFormat="1" ht="30.75" customHeight="1" outlineLevel="1">
      <c r="A167"/>
      <c r="B167" s="1">
        <v>105</v>
      </c>
      <c r="C167" s="2" t="s">
        <v>8</v>
      </c>
      <c r="D167" s="3" t="s">
        <v>113</v>
      </c>
      <c r="E167" s="65" t="s">
        <v>114</v>
      </c>
      <c r="F167" s="53">
        <v>740</v>
      </c>
      <c r="G167" s="53">
        <v>4</v>
      </c>
      <c r="H167" s="53"/>
      <c r="I167" s="53"/>
      <c r="J167" s="54"/>
      <c r="K167" s="123"/>
    </row>
    <row r="168" spans="1:11" s="30" customFormat="1" ht="36" customHeight="1" outlineLevel="1">
      <c r="A168"/>
      <c r="B168" s="1">
        <v>106</v>
      </c>
      <c r="C168" s="2" t="s">
        <v>115</v>
      </c>
      <c r="D168" s="3" t="s">
        <v>116</v>
      </c>
      <c r="E168" s="56" t="s">
        <v>3</v>
      </c>
      <c r="F168" s="53">
        <f>20077.7+6699.5</f>
        <v>26777.200000000001</v>
      </c>
      <c r="G168" s="53">
        <v>45</v>
      </c>
      <c r="H168" s="53"/>
      <c r="I168" s="53"/>
      <c r="J168" s="54"/>
      <c r="K168" s="123"/>
    </row>
    <row r="169" spans="1:11" s="30" customFormat="1" ht="31.5" customHeight="1" outlineLevel="1" thickBot="1">
      <c r="A169"/>
      <c r="B169" s="1">
        <v>107</v>
      </c>
      <c r="C169" s="49" t="s">
        <v>117</v>
      </c>
      <c r="D169" s="47" t="s">
        <v>118</v>
      </c>
      <c r="E169" s="67" t="s">
        <v>3</v>
      </c>
      <c r="F169" s="88">
        <v>6699.5</v>
      </c>
      <c r="G169" s="88">
        <v>45</v>
      </c>
      <c r="H169" s="88"/>
      <c r="I169" s="88"/>
      <c r="J169" s="59"/>
      <c r="K169" s="123"/>
    </row>
    <row r="170" spans="1:11" s="30" customFormat="1" ht="15.75" thickBot="1">
      <c r="A170"/>
      <c r="B170" s="142" t="s">
        <v>167</v>
      </c>
      <c r="C170" s="143"/>
      <c r="D170" s="143"/>
      <c r="E170" s="62"/>
      <c r="F170" s="83"/>
      <c r="G170" s="62"/>
      <c r="H170" s="62"/>
      <c r="I170" s="62"/>
      <c r="J170" s="98"/>
      <c r="K170" s="136"/>
    </row>
    <row r="171" spans="1:11" s="30" customFormat="1" hidden="1">
      <c r="A171"/>
      <c r="B171" s="15"/>
      <c r="C171" s="16"/>
      <c r="D171" s="17"/>
      <c r="E171" s="60"/>
      <c r="F171" s="61"/>
      <c r="G171" s="61"/>
      <c r="H171" s="61"/>
      <c r="I171" s="61"/>
      <c r="J171" s="87"/>
      <c r="K171" s="87"/>
    </row>
    <row r="172" spans="1:11" s="30" customFormat="1">
      <c r="A172"/>
      <c r="B172" s="158" t="s">
        <v>205</v>
      </c>
      <c r="C172" s="158"/>
      <c r="D172" s="158"/>
      <c r="E172" s="158"/>
      <c r="F172" s="158"/>
      <c r="G172" s="158"/>
      <c r="H172" s="158"/>
      <c r="I172" s="158"/>
      <c r="J172" s="158"/>
      <c r="K172" s="133"/>
    </row>
    <row r="173" spans="1:11" s="30" customFormat="1" ht="25.5" customHeight="1" outlineLevel="1">
      <c r="A173"/>
      <c r="B173" s="1">
        <v>108</v>
      </c>
      <c r="C173" s="2" t="s">
        <v>119</v>
      </c>
      <c r="D173" s="3" t="s">
        <v>162</v>
      </c>
      <c r="E173" s="56" t="s">
        <v>3</v>
      </c>
      <c r="F173" s="53">
        <v>1000</v>
      </c>
      <c r="G173" s="53">
        <v>1</v>
      </c>
      <c r="H173" s="53"/>
      <c r="I173" s="53"/>
      <c r="J173" s="54"/>
      <c r="K173" s="123"/>
    </row>
    <row r="174" spans="1:11" s="30" customFormat="1" ht="15.75" customHeight="1" outlineLevel="1">
      <c r="A174"/>
      <c r="B174" s="1">
        <v>109</v>
      </c>
      <c r="C174" s="2" t="s">
        <v>120</v>
      </c>
      <c r="D174" s="3" t="s">
        <v>121</v>
      </c>
      <c r="E174" s="56" t="s">
        <v>3</v>
      </c>
      <c r="F174" s="53">
        <v>1000</v>
      </c>
      <c r="G174" s="53">
        <v>1</v>
      </c>
      <c r="H174" s="53"/>
      <c r="I174" s="53"/>
      <c r="J174" s="54"/>
      <c r="K174" s="123"/>
    </row>
    <row r="175" spans="1:11" s="30" customFormat="1" ht="12" customHeight="1" outlineLevel="1">
      <c r="A175"/>
      <c r="B175" s="1">
        <v>110</v>
      </c>
      <c r="C175" s="2" t="s">
        <v>8</v>
      </c>
      <c r="D175" s="3" t="s">
        <v>122</v>
      </c>
      <c r="E175" s="56" t="s">
        <v>3</v>
      </c>
      <c r="F175" s="53">
        <v>1000</v>
      </c>
      <c r="G175" s="53">
        <v>1</v>
      </c>
      <c r="H175" s="53"/>
      <c r="I175" s="53"/>
      <c r="J175" s="54"/>
      <c r="K175" s="123"/>
    </row>
    <row r="176" spans="1:11" s="30" customFormat="1" ht="40.5" customHeight="1" outlineLevel="1">
      <c r="A176"/>
      <c r="B176" s="1">
        <v>111</v>
      </c>
      <c r="C176" s="2" t="s">
        <v>123</v>
      </c>
      <c r="D176" s="3" t="s">
        <v>124</v>
      </c>
      <c r="E176" s="56" t="s">
        <v>3</v>
      </c>
      <c r="F176" s="53">
        <v>27364.7</v>
      </c>
      <c r="G176" s="53">
        <v>7</v>
      </c>
      <c r="H176" s="53"/>
      <c r="I176" s="53"/>
      <c r="J176" s="54"/>
      <c r="K176" s="123"/>
    </row>
    <row r="177" spans="1:11" s="30" customFormat="1" hidden="1" outlineLevel="1">
      <c r="A177"/>
      <c r="B177" s="1">
        <v>114</v>
      </c>
      <c r="C177" s="19" t="s">
        <v>126</v>
      </c>
      <c r="D177" s="20" t="s">
        <v>127</v>
      </c>
      <c r="E177" s="68" t="s">
        <v>98</v>
      </c>
      <c r="F177" s="53"/>
      <c r="G177" s="53"/>
      <c r="H177" s="53"/>
      <c r="I177" s="53"/>
      <c r="J177" s="91"/>
      <c r="K177" s="92"/>
    </row>
    <row r="178" spans="1:11" s="30" customFormat="1" ht="39" customHeight="1" outlineLevel="1">
      <c r="A178"/>
      <c r="B178" s="1">
        <v>112</v>
      </c>
      <c r="C178" s="2" t="s">
        <v>128</v>
      </c>
      <c r="D178" s="3" t="s">
        <v>129</v>
      </c>
      <c r="E178" s="56" t="s">
        <v>9</v>
      </c>
      <c r="F178" s="53">
        <v>26777.200000000001</v>
      </c>
      <c r="G178" s="53">
        <v>3</v>
      </c>
      <c r="H178" s="53"/>
      <c r="I178" s="53"/>
      <c r="J178" s="54"/>
      <c r="K178" s="123"/>
    </row>
    <row r="179" spans="1:11" s="30" customFormat="1" ht="51" customHeight="1" outlineLevel="1">
      <c r="A179"/>
      <c r="B179" s="7">
        <v>113</v>
      </c>
      <c r="C179" s="8" t="s">
        <v>130</v>
      </c>
      <c r="D179" s="3" t="s">
        <v>194</v>
      </c>
      <c r="E179" s="69" t="s">
        <v>3</v>
      </c>
      <c r="F179" s="53">
        <v>26777.200000000001</v>
      </c>
      <c r="G179" s="53">
        <v>7</v>
      </c>
      <c r="H179" s="53"/>
      <c r="I179" s="53"/>
      <c r="J179" s="54"/>
      <c r="K179" s="123"/>
    </row>
    <row r="180" spans="1:11" hidden="1" outlineLevel="1">
      <c r="B180" s="18"/>
      <c r="C180" s="19" t="s">
        <v>132</v>
      </c>
      <c r="D180" s="20" t="s">
        <v>133</v>
      </c>
      <c r="E180" s="68" t="s">
        <v>114</v>
      </c>
      <c r="F180" s="53"/>
      <c r="G180" s="53"/>
      <c r="H180" s="53"/>
      <c r="I180" s="53"/>
      <c r="J180" s="91"/>
      <c r="K180" s="92"/>
    </row>
    <row r="181" spans="1:11" ht="53.25" customHeight="1" outlineLevel="1">
      <c r="B181" s="1">
        <v>114</v>
      </c>
      <c r="C181" s="2" t="s">
        <v>134</v>
      </c>
      <c r="D181" s="3" t="s">
        <v>131</v>
      </c>
      <c r="E181" s="65" t="s">
        <v>3</v>
      </c>
      <c r="F181" s="53">
        <v>26777.200000000001</v>
      </c>
      <c r="G181" s="53">
        <v>3</v>
      </c>
      <c r="H181" s="53"/>
      <c r="I181" s="53"/>
      <c r="J181" s="54"/>
      <c r="K181" s="123"/>
    </row>
    <row r="182" spans="1:11" ht="26.25" hidden="1" customHeight="1" outlineLevel="1">
      <c r="B182" s="21" t="s">
        <v>125</v>
      </c>
      <c r="C182" s="19" t="s">
        <v>132</v>
      </c>
      <c r="D182" s="20" t="s">
        <v>135</v>
      </c>
      <c r="E182" s="70"/>
      <c r="F182" s="53"/>
      <c r="G182" s="53"/>
      <c r="H182" s="53"/>
      <c r="I182" s="53"/>
      <c r="J182" s="91"/>
      <c r="K182" s="92"/>
    </row>
    <row r="183" spans="1:11" ht="64.5" customHeight="1" outlineLevel="1">
      <c r="B183" s="10">
        <v>115</v>
      </c>
      <c r="C183" s="11" t="s">
        <v>136</v>
      </c>
      <c r="D183" s="12" t="s">
        <v>137</v>
      </c>
      <c r="E183" s="71" t="s">
        <v>3</v>
      </c>
      <c r="F183" s="71">
        <f>20000/50</f>
        <v>400</v>
      </c>
      <c r="G183" s="53">
        <v>1</v>
      </c>
      <c r="H183" s="53"/>
      <c r="I183" s="53"/>
      <c r="J183" s="54"/>
      <c r="K183" s="123"/>
    </row>
    <row r="184" spans="1:11" ht="15" customHeight="1" outlineLevel="1">
      <c r="B184" s="1">
        <v>116</v>
      </c>
      <c r="C184" s="2" t="s">
        <v>138</v>
      </c>
      <c r="D184" s="3" t="s">
        <v>217</v>
      </c>
      <c r="E184" s="56" t="s">
        <v>3</v>
      </c>
      <c r="F184" s="53">
        <v>26777.200000000001</v>
      </c>
      <c r="G184" s="53">
        <v>1</v>
      </c>
      <c r="H184" s="53"/>
      <c r="I184" s="53"/>
      <c r="J184" s="54"/>
      <c r="K184" s="123"/>
    </row>
    <row r="185" spans="1:11" hidden="1" outlineLevel="1">
      <c r="B185" s="21" t="s">
        <v>125</v>
      </c>
      <c r="C185" s="22" t="s">
        <v>132</v>
      </c>
      <c r="D185" s="23" t="s">
        <v>139</v>
      </c>
      <c r="E185" s="72" t="s">
        <v>114</v>
      </c>
      <c r="F185" s="53"/>
      <c r="G185" s="53"/>
      <c r="H185" s="53"/>
      <c r="I185" s="53"/>
      <c r="J185" s="54"/>
      <c r="K185" s="123"/>
    </row>
    <row r="186" spans="1:11" ht="27" customHeight="1" outlineLevel="1">
      <c r="B186" s="10">
        <v>117</v>
      </c>
      <c r="C186" s="2" t="s">
        <v>140</v>
      </c>
      <c r="D186" s="3" t="s">
        <v>141</v>
      </c>
      <c r="E186" s="56" t="s">
        <v>87</v>
      </c>
      <c r="F186" s="53">
        <v>1707</v>
      </c>
      <c r="G186" s="53">
        <v>4</v>
      </c>
      <c r="H186" s="53"/>
      <c r="I186" s="53"/>
      <c r="J186" s="54"/>
      <c r="K186" s="123"/>
    </row>
    <row r="187" spans="1:11" ht="15" customHeight="1" outlineLevel="1">
      <c r="B187" s="1">
        <v>118</v>
      </c>
      <c r="C187" s="2" t="s">
        <v>142</v>
      </c>
      <c r="D187" s="3" t="s">
        <v>224</v>
      </c>
      <c r="E187" s="56" t="s">
        <v>106</v>
      </c>
      <c r="F187" s="53">
        <v>250</v>
      </c>
      <c r="G187" s="53">
        <v>123</v>
      </c>
      <c r="H187" s="53"/>
      <c r="I187" s="53"/>
      <c r="J187" s="54"/>
      <c r="K187" s="123"/>
    </row>
    <row r="188" spans="1:11" ht="64.5" customHeight="1" outlineLevel="1">
      <c r="B188" s="21">
        <v>119</v>
      </c>
      <c r="C188" s="2" t="s">
        <v>143</v>
      </c>
      <c r="D188" s="3" t="s">
        <v>144</v>
      </c>
      <c r="E188" s="56" t="s">
        <v>9</v>
      </c>
      <c r="F188" s="53">
        <v>30</v>
      </c>
      <c r="G188" s="53">
        <v>1</v>
      </c>
      <c r="H188" s="53"/>
      <c r="I188" s="53"/>
      <c r="J188" s="54"/>
      <c r="K188" s="123"/>
    </row>
    <row r="189" spans="1:11" outlineLevel="1">
      <c r="B189" s="10">
        <v>120</v>
      </c>
      <c r="C189" s="2" t="s">
        <v>145</v>
      </c>
      <c r="D189" s="3" t="s">
        <v>185</v>
      </c>
      <c r="E189" s="56" t="s">
        <v>65</v>
      </c>
      <c r="F189" s="53">
        <v>3.09</v>
      </c>
      <c r="G189" s="53">
        <v>1</v>
      </c>
      <c r="H189" s="53"/>
      <c r="I189" s="53"/>
      <c r="J189" s="54"/>
      <c r="K189" s="123"/>
    </row>
    <row r="190" spans="1:11" ht="25.5" customHeight="1" outlineLevel="1" thickBot="1">
      <c r="B190" s="1">
        <v>121</v>
      </c>
      <c r="C190" s="45" t="s">
        <v>146</v>
      </c>
      <c r="D190" s="44" t="s">
        <v>147</v>
      </c>
      <c r="E190" s="64" t="s">
        <v>9</v>
      </c>
      <c r="F190" s="88">
        <v>30</v>
      </c>
      <c r="G190" s="88">
        <v>1</v>
      </c>
      <c r="H190" s="88"/>
      <c r="I190" s="88"/>
      <c r="J190" s="59"/>
      <c r="K190" s="123"/>
    </row>
    <row r="191" spans="1:11" ht="15.75" thickBot="1">
      <c r="B191" s="142" t="s">
        <v>167</v>
      </c>
      <c r="C191" s="143"/>
      <c r="D191" s="143"/>
      <c r="E191" s="62"/>
      <c r="F191" s="83"/>
      <c r="G191" s="62"/>
      <c r="H191" s="62"/>
      <c r="I191" s="62"/>
      <c r="J191" s="98"/>
      <c r="K191" s="136"/>
    </row>
    <row r="192" spans="1:11" hidden="1">
      <c r="B192" s="15"/>
      <c r="C192" s="16"/>
      <c r="D192" s="17"/>
    </row>
    <row r="193" spans="1:11" hidden="1">
      <c r="B193" s="15"/>
      <c r="C193" s="16"/>
      <c r="D193" s="17"/>
    </row>
    <row r="194" spans="1:11" hidden="1">
      <c r="B194" s="15"/>
      <c r="C194" s="16"/>
      <c r="D194" s="17"/>
    </row>
    <row r="195" spans="1:11" hidden="1">
      <c r="B195" s="15"/>
      <c r="C195" s="16"/>
      <c r="D195" s="17"/>
    </row>
    <row r="196" spans="1:11" s="30" customFormat="1">
      <c r="A196"/>
      <c r="B196" s="158" t="s">
        <v>206</v>
      </c>
      <c r="C196" s="158"/>
      <c r="D196" s="158"/>
      <c r="E196" s="158"/>
      <c r="F196" s="158"/>
      <c r="G196" s="158"/>
      <c r="H196" s="158"/>
      <c r="I196" s="158"/>
      <c r="J196" s="158"/>
      <c r="K196" s="133"/>
    </row>
    <row r="197" spans="1:11" s="30" customFormat="1" ht="24.75" customHeight="1" outlineLevel="1">
      <c r="A197"/>
      <c r="B197" s="1">
        <v>122</v>
      </c>
      <c r="C197" s="2" t="s">
        <v>104</v>
      </c>
      <c r="D197" s="3" t="s">
        <v>221</v>
      </c>
      <c r="E197" s="56" t="s">
        <v>65</v>
      </c>
      <c r="F197" s="53">
        <v>13026</v>
      </c>
      <c r="G197" s="53">
        <v>123</v>
      </c>
      <c r="H197" s="53"/>
      <c r="I197" s="53"/>
      <c r="J197" s="54"/>
      <c r="K197" s="123"/>
    </row>
    <row r="198" spans="1:11" s="30" customFormat="1" ht="39" customHeight="1" outlineLevel="1">
      <c r="A198"/>
      <c r="B198" s="1">
        <v>123</v>
      </c>
      <c r="C198" s="2" t="s">
        <v>104</v>
      </c>
      <c r="D198" s="3" t="s">
        <v>225</v>
      </c>
      <c r="E198" s="56" t="s">
        <v>65</v>
      </c>
      <c r="F198" s="53">
        <v>200</v>
      </c>
      <c r="G198" s="53">
        <v>123</v>
      </c>
      <c r="H198" s="53"/>
      <c r="I198" s="53"/>
      <c r="J198" s="54"/>
      <c r="K198" s="123"/>
    </row>
    <row r="199" spans="1:11" s="30" customFormat="1" ht="12.75" customHeight="1" outlineLevel="1">
      <c r="A199"/>
      <c r="B199" s="1">
        <v>124</v>
      </c>
      <c r="C199" s="2" t="s">
        <v>115</v>
      </c>
      <c r="D199" s="3" t="s">
        <v>116</v>
      </c>
      <c r="E199" s="56" t="s">
        <v>3</v>
      </c>
      <c r="F199" s="53">
        <v>13026</v>
      </c>
      <c r="G199" s="53">
        <v>42</v>
      </c>
      <c r="H199" s="53"/>
      <c r="I199" s="53"/>
      <c r="J199" s="54"/>
      <c r="K199" s="123"/>
    </row>
    <row r="200" spans="1:11" s="30" customFormat="1" ht="31.5" customHeight="1" outlineLevel="1">
      <c r="A200"/>
      <c r="B200" s="1">
        <v>125</v>
      </c>
      <c r="C200" s="11" t="s">
        <v>117</v>
      </c>
      <c r="D200" s="12" t="s">
        <v>118</v>
      </c>
      <c r="E200" s="53" t="s">
        <v>3</v>
      </c>
      <c r="F200" s="53">
        <v>13026</v>
      </c>
      <c r="G200" s="53">
        <v>42</v>
      </c>
      <c r="H200" s="53"/>
      <c r="I200" s="53"/>
      <c r="J200" s="54"/>
      <c r="K200" s="123"/>
    </row>
    <row r="201" spans="1:11" s="30" customFormat="1" ht="54.75" customHeight="1" outlineLevel="1">
      <c r="A201"/>
      <c r="B201" s="1">
        <v>126</v>
      </c>
      <c r="C201" s="2" t="s">
        <v>128</v>
      </c>
      <c r="D201" s="3" t="s">
        <v>148</v>
      </c>
      <c r="E201" s="56" t="s">
        <v>3</v>
      </c>
      <c r="F201" s="53">
        <v>13026</v>
      </c>
      <c r="G201" s="53">
        <v>1</v>
      </c>
      <c r="H201" s="53"/>
      <c r="I201" s="53"/>
      <c r="J201" s="54"/>
      <c r="K201" s="123"/>
    </row>
    <row r="202" spans="1:11" s="30" customFormat="1" ht="52.5" customHeight="1" outlineLevel="1">
      <c r="A202"/>
      <c r="B202" s="1">
        <v>127</v>
      </c>
      <c r="C202" s="2" t="s">
        <v>130</v>
      </c>
      <c r="D202" s="3" t="s">
        <v>194</v>
      </c>
      <c r="E202" s="56" t="s">
        <v>3</v>
      </c>
      <c r="F202" s="53">
        <v>13026</v>
      </c>
      <c r="G202" s="53">
        <v>5</v>
      </c>
      <c r="H202" s="53"/>
      <c r="I202" s="53"/>
      <c r="J202" s="54"/>
      <c r="K202" s="123"/>
    </row>
    <row r="203" spans="1:11" s="30" customFormat="1" hidden="1" outlineLevel="1">
      <c r="A203"/>
      <c r="B203" s="1">
        <v>128</v>
      </c>
      <c r="C203" s="19" t="s">
        <v>132</v>
      </c>
      <c r="D203" s="20" t="s">
        <v>133</v>
      </c>
      <c r="E203" s="68" t="s">
        <v>114</v>
      </c>
      <c r="F203" s="61"/>
      <c r="G203" s="61"/>
      <c r="H203" s="61"/>
      <c r="I203" s="61"/>
      <c r="J203" s="92"/>
      <c r="K203" s="92"/>
    </row>
    <row r="204" spans="1:11" s="30" customFormat="1" ht="53.25" customHeight="1" outlineLevel="1">
      <c r="A204"/>
      <c r="B204" s="1">
        <v>129</v>
      </c>
      <c r="C204" s="2" t="s">
        <v>134</v>
      </c>
      <c r="D204" s="3" t="s">
        <v>131</v>
      </c>
      <c r="E204" s="56" t="s">
        <v>3</v>
      </c>
      <c r="F204" s="53">
        <v>13026</v>
      </c>
      <c r="G204" s="53">
        <v>2</v>
      </c>
      <c r="H204" s="53"/>
      <c r="I204" s="53"/>
      <c r="J204" s="54"/>
      <c r="K204" s="123"/>
    </row>
    <row r="205" spans="1:11" s="30" customFormat="1" ht="25.5" hidden="1" customHeight="1" outlineLevel="1">
      <c r="A205"/>
      <c r="B205" s="1">
        <v>130</v>
      </c>
      <c r="C205" s="19" t="s">
        <v>132</v>
      </c>
      <c r="D205" s="20" t="s">
        <v>135</v>
      </c>
      <c r="E205" s="68"/>
      <c r="F205" s="61"/>
      <c r="G205" s="61"/>
      <c r="H205" s="61"/>
      <c r="I205" s="61"/>
      <c r="J205" s="92"/>
      <c r="K205" s="92"/>
    </row>
    <row r="206" spans="1:11" s="30" customFormat="1" ht="14.25" customHeight="1" outlineLevel="1">
      <c r="A206"/>
      <c r="B206" s="1">
        <v>131</v>
      </c>
      <c r="C206" s="2" t="s">
        <v>138</v>
      </c>
      <c r="D206" s="3" t="s">
        <v>217</v>
      </c>
      <c r="E206" s="56" t="s">
        <v>3</v>
      </c>
      <c r="F206" s="53">
        <v>13026</v>
      </c>
      <c r="G206" s="53">
        <v>2</v>
      </c>
      <c r="H206" s="53"/>
      <c r="I206" s="53"/>
      <c r="J206" s="54"/>
      <c r="K206" s="123"/>
    </row>
    <row r="207" spans="1:11" s="30" customFormat="1" hidden="1" outlineLevel="1">
      <c r="A207"/>
      <c r="B207" s="1">
        <v>132</v>
      </c>
      <c r="C207" s="19" t="s">
        <v>132</v>
      </c>
      <c r="D207" s="20" t="s">
        <v>139</v>
      </c>
      <c r="E207" s="68" t="s">
        <v>114</v>
      </c>
      <c r="F207" s="61"/>
      <c r="G207" s="61"/>
      <c r="H207" s="61"/>
      <c r="I207" s="61"/>
      <c r="J207" s="92"/>
      <c r="K207" s="92"/>
    </row>
    <row r="208" spans="1:11" s="30" customFormat="1" ht="39.75" customHeight="1" outlineLevel="1">
      <c r="A208"/>
      <c r="B208" s="1">
        <v>133</v>
      </c>
      <c r="C208" s="2" t="s">
        <v>123</v>
      </c>
      <c r="D208" s="3" t="s">
        <v>124</v>
      </c>
      <c r="E208" s="56" t="s">
        <v>3</v>
      </c>
      <c r="F208" s="53">
        <v>13026</v>
      </c>
      <c r="G208" s="53">
        <v>6</v>
      </c>
      <c r="H208" s="53"/>
      <c r="I208" s="53"/>
      <c r="J208" s="54"/>
      <c r="K208" s="123"/>
    </row>
    <row r="209" spans="1:11" s="30" customFormat="1" hidden="1" outlineLevel="1">
      <c r="A209"/>
      <c r="B209" s="1">
        <v>134</v>
      </c>
      <c r="C209" s="19" t="s">
        <v>126</v>
      </c>
      <c r="D209" s="20" t="s">
        <v>127</v>
      </c>
      <c r="E209" s="68" t="s">
        <v>98</v>
      </c>
      <c r="F209" s="61"/>
      <c r="G209" s="61"/>
      <c r="H209" s="61"/>
      <c r="I209" s="61"/>
      <c r="J209" s="92"/>
      <c r="K209" s="92"/>
    </row>
    <row r="210" spans="1:11" s="30" customFormat="1" ht="38.25" customHeight="1" outlineLevel="1">
      <c r="A210"/>
      <c r="B210" s="1">
        <v>134</v>
      </c>
      <c r="C210" s="11" t="s">
        <v>96</v>
      </c>
      <c r="D210" s="12" t="s">
        <v>218</v>
      </c>
      <c r="E210" s="53" t="s">
        <v>87</v>
      </c>
      <c r="F210" s="53">
        <v>150</v>
      </c>
      <c r="G210" s="53">
        <v>3</v>
      </c>
      <c r="H210" s="53"/>
      <c r="I210" s="53"/>
      <c r="J210" s="54"/>
      <c r="K210" s="123"/>
    </row>
    <row r="211" spans="1:11" s="30" customFormat="1" ht="27.75" customHeight="1" outlineLevel="1">
      <c r="A211"/>
      <c r="B211" s="1">
        <v>135</v>
      </c>
      <c r="C211" s="106" t="s">
        <v>8</v>
      </c>
      <c r="D211" s="12" t="s">
        <v>97</v>
      </c>
      <c r="E211" s="53" t="s">
        <v>98</v>
      </c>
      <c r="F211" s="53">
        <v>150</v>
      </c>
      <c r="G211" s="53">
        <v>3</v>
      </c>
      <c r="H211" s="53"/>
      <c r="I211" s="53"/>
      <c r="J211" s="54"/>
      <c r="K211" s="123"/>
    </row>
    <row r="212" spans="1:11" s="30" customFormat="1" ht="39" customHeight="1" outlineLevel="1">
      <c r="A212"/>
      <c r="B212" s="1">
        <v>136</v>
      </c>
      <c r="C212" s="11" t="s">
        <v>96</v>
      </c>
      <c r="D212" s="12" t="s">
        <v>218</v>
      </c>
      <c r="E212" s="53" t="s">
        <v>213</v>
      </c>
      <c r="F212" s="53">
        <v>50</v>
      </c>
      <c r="G212" s="53">
        <v>3</v>
      </c>
      <c r="H212" s="53"/>
      <c r="I212" s="53"/>
      <c r="J212" s="54"/>
      <c r="K212" s="123"/>
    </row>
    <row r="213" spans="1:11" s="30" customFormat="1" ht="26.25" customHeight="1" outlineLevel="1">
      <c r="A213"/>
      <c r="B213" s="1">
        <v>137</v>
      </c>
      <c r="C213" s="106" t="s">
        <v>8</v>
      </c>
      <c r="D213" s="12" t="s">
        <v>97</v>
      </c>
      <c r="E213" s="53" t="s">
        <v>98</v>
      </c>
      <c r="F213" s="53">
        <v>50</v>
      </c>
      <c r="G213" s="53">
        <v>3</v>
      </c>
      <c r="H213" s="53"/>
      <c r="I213" s="53"/>
      <c r="J213" s="54"/>
      <c r="K213" s="123"/>
    </row>
    <row r="214" spans="1:11" ht="64.5" customHeight="1" outlineLevel="1" thickBot="1">
      <c r="B214" s="1">
        <v>138</v>
      </c>
      <c r="C214" s="45" t="s">
        <v>99</v>
      </c>
      <c r="D214" s="44" t="s">
        <v>100</v>
      </c>
      <c r="E214" s="64" t="s">
        <v>3</v>
      </c>
      <c r="F214" s="88">
        <v>200</v>
      </c>
      <c r="G214" s="88">
        <v>4</v>
      </c>
      <c r="H214" s="88"/>
      <c r="I214" s="88"/>
      <c r="J214" s="59"/>
      <c r="K214" s="123"/>
    </row>
    <row r="215" spans="1:11" ht="15.75" thickBot="1">
      <c r="B215" s="142" t="s">
        <v>167</v>
      </c>
      <c r="C215" s="144"/>
      <c r="D215" s="144"/>
      <c r="E215" s="62"/>
      <c r="F215" s="83"/>
      <c r="G215" s="62"/>
      <c r="H215" s="62"/>
      <c r="I215" s="62"/>
      <c r="J215" s="99"/>
      <c r="K215" s="134"/>
    </row>
    <row r="216" spans="1:11" hidden="1">
      <c r="B216" s="15"/>
      <c r="C216" s="16"/>
      <c r="D216" s="17"/>
    </row>
    <row r="217" spans="1:11">
      <c r="B217" s="158" t="s">
        <v>207</v>
      </c>
      <c r="C217" s="158"/>
      <c r="D217" s="158"/>
      <c r="E217" s="158"/>
      <c r="F217" s="158"/>
      <c r="G217" s="158"/>
      <c r="H217" s="158"/>
      <c r="I217" s="158"/>
      <c r="J217" s="158"/>
      <c r="K217" s="133"/>
    </row>
    <row r="218" spans="1:11" ht="43.5" customHeight="1" outlineLevel="1">
      <c r="B218" s="1">
        <v>139</v>
      </c>
      <c r="C218" s="2" t="s">
        <v>149</v>
      </c>
      <c r="D218" s="3" t="s">
        <v>150</v>
      </c>
      <c r="E218" s="56" t="s">
        <v>87</v>
      </c>
      <c r="F218" s="53">
        <v>374</v>
      </c>
      <c r="G218" s="53">
        <v>2</v>
      </c>
      <c r="H218" s="53"/>
      <c r="I218" s="53"/>
      <c r="J218" s="54"/>
      <c r="K218" s="123"/>
    </row>
    <row r="219" spans="1:11" ht="28.5" customHeight="1" outlineLevel="1">
      <c r="B219" s="1">
        <v>140</v>
      </c>
      <c r="C219" s="2" t="s">
        <v>85</v>
      </c>
      <c r="D219" s="3" t="s">
        <v>86</v>
      </c>
      <c r="E219" s="56" t="s">
        <v>87</v>
      </c>
      <c r="F219" s="53">
        <v>19</v>
      </c>
      <c r="G219" s="53">
        <v>1</v>
      </c>
      <c r="H219" s="53"/>
      <c r="I219" s="53"/>
      <c r="J219" s="54"/>
      <c r="K219" s="123"/>
    </row>
    <row r="220" spans="1:11" ht="52.5" customHeight="1" outlineLevel="1">
      <c r="B220" s="1">
        <v>141</v>
      </c>
      <c r="C220" s="2" t="s">
        <v>94</v>
      </c>
      <c r="D220" s="3" t="s">
        <v>95</v>
      </c>
      <c r="E220" s="56" t="s">
        <v>87</v>
      </c>
      <c r="F220" s="53">
        <v>114</v>
      </c>
      <c r="G220" s="53">
        <v>1</v>
      </c>
      <c r="H220" s="53"/>
      <c r="I220" s="53"/>
      <c r="J220" s="54"/>
      <c r="K220" s="123"/>
    </row>
    <row r="221" spans="1:11" ht="41.25" customHeight="1" outlineLevel="1">
      <c r="A221" s="9"/>
      <c r="B221" s="10">
        <v>142</v>
      </c>
      <c r="C221" s="11" t="s">
        <v>96</v>
      </c>
      <c r="D221" s="12" t="s">
        <v>218</v>
      </c>
      <c r="E221" s="53" t="s">
        <v>87</v>
      </c>
      <c r="F221" s="53">
        <v>413</v>
      </c>
      <c r="G221" s="53">
        <v>3</v>
      </c>
      <c r="H221" s="53"/>
      <c r="I221" s="53"/>
      <c r="J221" s="54"/>
      <c r="K221" s="123"/>
    </row>
    <row r="222" spans="1:11" ht="29.25" customHeight="1" outlineLevel="1">
      <c r="A222" s="9"/>
      <c r="B222" s="105">
        <v>143</v>
      </c>
      <c r="C222" s="106" t="s">
        <v>8</v>
      </c>
      <c r="D222" s="12" t="s">
        <v>97</v>
      </c>
      <c r="E222" s="53" t="s">
        <v>98</v>
      </c>
      <c r="F222" s="53">
        <v>413</v>
      </c>
      <c r="G222" s="53">
        <v>3</v>
      </c>
      <c r="H222" s="53"/>
      <c r="I222" s="53"/>
      <c r="J222" s="54"/>
      <c r="K222" s="123"/>
    </row>
    <row r="223" spans="1:11" ht="40.5" customHeight="1" outlineLevel="1">
      <c r="A223" s="9"/>
      <c r="B223" s="10">
        <v>144</v>
      </c>
      <c r="C223" s="11" t="s">
        <v>96</v>
      </c>
      <c r="D223" s="12" t="s">
        <v>218</v>
      </c>
      <c r="E223" s="53" t="s">
        <v>87</v>
      </c>
      <c r="F223" s="53">
        <v>147</v>
      </c>
      <c r="G223" s="53">
        <v>3</v>
      </c>
      <c r="H223" s="53"/>
      <c r="I223" s="53"/>
      <c r="J223" s="54"/>
      <c r="K223" s="123"/>
    </row>
    <row r="224" spans="1:11" ht="25.5" outlineLevel="1">
      <c r="A224" s="9"/>
      <c r="B224" s="105">
        <v>145</v>
      </c>
      <c r="C224" s="106" t="s">
        <v>8</v>
      </c>
      <c r="D224" s="12" t="s">
        <v>97</v>
      </c>
      <c r="E224" s="53" t="s">
        <v>98</v>
      </c>
      <c r="F224" s="53">
        <v>147</v>
      </c>
      <c r="G224" s="53">
        <v>3</v>
      </c>
      <c r="H224" s="53"/>
      <c r="I224" s="53"/>
      <c r="J224" s="54"/>
      <c r="K224" s="123"/>
    </row>
    <row r="225" spans="2:20" ht="27" customHeight="1" outlineLevel="1">
      <c r="B225" s="10">
        <v>146</v>
      </c>
      <c r="C225" s="11" t="s">
        <v>101</v>
      </c>
      <c r="D225" s="12" t="s">
        <v>186</v>
      </c>
      <c r="E225" s="53" t="s">
        <v>89</v>
      </c>
      <c r="F225" s="53">
        <v>560</v>
      </c>
      <c r="G225" s="53">
        <v>4</v>
      </c>
      <c r="H225" s="53"/>
      <c r="I225" s="53"/>
      <c r="J225" s="54"/>
      <c r="K225" s="123"/>
    </row>
    <row r="226" spans="2:20" ht="33.75" customHeight="1" outlineLevel="1">
      <c r="B226" s="1">
        <v>147</v>
      </c>
      <c r="C226" s="2" t="s">
        <v>8</v>
      </c>
      <c r="D226" s="3" t="s">
        <v>151</v>
      </c>
      <c r="E226" s="56" t="s">
        <v>114</v>
      </c>
      <c r="F226" s="53">
        <v>560</v>
      </c>
      <c r="G226" s="53">
        <v>4</v>
      </c>
      <c r="H226" s="53"/>
      <c r="I226" s="53"/>
      <c r="J226" s="54"/>
      <c r="K226" s="123"/>
    </row>
    <row r="227" spans="2:20" ht="47.25" customHeight="1" outlineLevel="1">
      <c r="B227" s="1">
        <v>148</v>
      </c>
      <c r="C227" s="2" t="s">
        <v>104</v>
      </c>
      <c r="D227" s="3" t="s">
        <v>219</v>
      </c>
      <c r="E227" s="56" t="s">
        <v>65</v>
      </c>
      <c r="F227" s="53">
        <v>413</v>
      </c>
      <c r="G227" s="53">
        <v>123</v>
      </c>
      <c r="H227" s="53"/>
      <c r="I227" s="53"/>
      <c r="J227" s="54"/>
      <c r="K227" s="123"/>
    </row>
    <row r="228" spans="2:20" ht="36" customHeight="1" outlineLevel="1">
      <c r="B228" s="1">
        <v>149</v>
      </c>
      <c r="C228" s="2" t="s">
        <v>104</v>
      </c>
      <c r="D228" s="3" t="s">
        <v>220</v>
      </c>
      <c r="E228" s="56" t="s">
        <v>65</v>
      </c>
      <c r="F228" s="53">
        <v>147</v>
      </c>
      <c r="G228" s="53">
        <v>123</v>
      </c>
      <c r="H228" s="53"/>
      <c r="I228" s="53"/>
      <c r="J228" s="54"/>
      <c r="K228" s="123"/>
    </row>
    <row r="229" spans="2:20" ht="35.25" customHeight="1" outlineLevel="1">
      <c r="B229" s="1">
        <v>150</v>
      </c>
      <c r="C229" s="2" t="s">
        <v>104</v>
      </c>
      <c r="D229" s="3" t="s">
        <v>221</v>
      </c>
      <c r="E229" s="56" t="s">
        <v>65</v>
      </c>
      <c r="F229" s="53">
        <v>18000</v>
      </c>
      <c r="G229" s="53">
        <v>123</v>
      </c>
      <c r="H229" s="53"/>
      <c r="I229" s="53"/>
      <c r="J229" s="54"/>
      <c r="K229" s="123"/>
    </row>
    <row r="230" spans="2:20" ht="24.75" customHeight="1" outlineLevel="1">
      <c r="B230" s="1">
        <v>151</v>
      </c>
      <c r="C230" s="2" t="s">
        <v>110</v>
      </c>
      <c r="D230" s="3" t="s">
        <v>111</v>
      </c>
      <c r="E230" s="56" t="s">
        <v>3</v>
      </c>
      <c r="F230" s="53">
        <v>18000</v>
      </c>
      <c r="G230" s="53">
        <v>6</v>
      </c>
      <c r="H230" s="53"/>
      <c r="I230" s="53"/>
      <c r="J230" s="54"/>
      <c r="K230" s="123"/>
    </row>
    <row r="231" spans="2:20" ht="48" customHeight="1" outlineLevel="1">
      <c r="B231" s="1">
        <v>152</v>
      </c>
      <c r="C231" s="2" t="s">
        <v>115</v>
      </c>
      <c r="D231" s="3" t="s">
        <v>116</v>
      </c>
      <c r="E231" s="56" t="s">
        <v>3</v>
      </c>
      <c r="F231" s="53">
        <f>12193+5634.5</f>
        <v>17827.5</v>
      </c>
      <c r="G231" s="53">
        <v>39</v>
      </c>
      <c r="H231" s="53"/>
      <c r="I231" s="53"/>
      <c r="J231" s="54"/>
      <c r="K231" s="123"/>
    </row>
    <row r="232" spans="2:20" ht="25.5" outlineLevel="1">
      <c r="B232" s="10">
        <v>153</v>
      </c>
      <c r="C232" s="11" t="s">
        <v>117</v>
      </c>
      <c r="D232" s="12" t="s">
        <v>118</v>
      </c>
      <c r="E232" s="53" t="s">
        <v>3</v>
      </c>
      <c r="F232" s="53">
        <v>5634.5</v>
      </c>
      <c r="G232" s="53">
        <v>39</v>
      </c>
      <c r="H232" s="53"/>
      <c r="I232" s="53"/>
      <c r="J232" s="54"/>
      <c r="K232" s="123"/>
    </row>
    <row r="233" spans="2:20" ht="39" customHeight="1" outlineLevel="1">
      <c r="B233" s="1">
        <v>154</v>
      </c>
      <c r="C233" s="2" t="s">
        <v>123</v>
      </c>
      <c r="D233" s="3" t="s">
        <v>124</v>
      </c>
      <c r="E233" s="56" t="s">
        <v>3</v>
      </c>
      <c r="F233" s="53">
        <v>18000</v>
      </c>
      <c r="G233" s="53">
        <v>6</v>
      </c>
      <c r="H233" s="53"/>
      <c r="I233" s="53"/>
      <c r="J233" s="54"/>
      <c r="K233" s="123"/>
    </row>
    <row r="234" spans="2:20" hidden="1" outlineLevel="1">
      <c r="B234" s="21" t="s">
        <v>125</v>
      </c>
      <c r="C234" s="19" t="s">
        <v>126</v>
      </c>
      <c r="D234" s="78" t="s">
        <v>127</v>
      </c>
      <c r="E234" s="68" t="s">
        <v>98</v>
      </c>
      <c r="F234" s="53"/>
      <c r="G234" s="53"/>
      <c r="H234" s="53"/>
      <c r="I234" s="53"/>
      <c r="J234" s="91"/>
      <c r="K234" s="92"/>
    </row>
    <row r="235" spans="2:20" ht="39.75" customHeight="1" outlineLevel="1">
      <c r="B235" s="1">
        <v>155</v>
      </c>
      <c r="C235" s="2" t="s">
        <v>128</v>
      </c>
      <c r="D235" s="3" t="s">
        <v>152</v>
      </c>
      <c r="E235" s="56" t="s">
        <v>3</v>
      </c>
      <c r="F235" s="53">
        <v>18000</v>
      </c>
      <c r="G235" s="53">
        <v>3</v>
      </c>
      <c r="H235" s="53"/>
      <c r="I235" s="53"/>
      <c r="J235" s="54"/>
      <c r="K235" s="123"/>
    </row>
    <row r="236" spans="2:20" ht="54.75" customHeight="1" outlineLevel="1">
      <c r="B236" s="1">
        <v>156</v>
      </c>
      <c r="C236" s="2" t="s">
        <v>130</v>
      </c>
      <c r="D236" s="3" t="s">
        <v>194</v>
      </c>
      <c r="E236" s="56" t="s">
        <v>3</v>
      </c>
      <c r="F236" s="53">
        <v>18000</v>
      </c>
      <c r="G236" s="53">
        <v>6</v>
      </c>
      <c r="H236" s="53"/>
      <c r="I236" s="53"/>
      <c r="J236" s="54"/>
      <c r="K236" s="123"/>
    </row>
    <row r="237" spans="2:20" ht="55.5" customHeight="1" outlineLevel="1">
      <c r="B237" s="1">
        <v>157</v>
      </c>
      <c r="C237" s="2" t="s">
        <v>134</v>
      </c>
      <c r="D237" s="3" t="s">
        <v>131</v>
      </c>
      <c r="E237" s="56" t="s">
        <v>3</v>
      </c>
      <c r="F237" s="53">
        <v>18000</v>
      </c>
      <c r="G237" s="53">
        <v>3</v>
      </c>
      <c r="H237" s="53"/>
      <c r="I237" s="53"/>
      <c r="J237" s="54"/>
      <c r="K237" s="123"/>
    </row>
    <row r="238" spans="2:20" ht="24" hidden="1" outlineLevel="1">
      <c r="B238" s="21" t="s">
        <v>125</v>
      </c>
      <c r="C238" s="19" t="s">
        <v>132</v>
      </c>
      <c r="D238" s="20" t="s">
        <v>135</v>
      </c>
      <c r="E238" s="68"/>
      <c r="F238" s="53"/>
      <c r="G238" s="53"/>
      <c r="H238" s="53"/>
      <c r="I238" s="53"/>
      <c r="J238" s="91"/>
      <c r="K238" s="92"/>
    </row>
    <row r="239" spans="2:20" ht="28.5" customHeight="1" outlineLevel="1">
      <c r="B239" s="1">
        <v>158</v>
      </c>
      <c r="C239" s="2" t="s">
        <v>163</v>
      </c>
      <c r="D239" s="3" t="s">
        <v>162</v>
      </c>
      <c r="E239" s="56" t="s">
        <v>3</v>
      </c>
      <c r="F239" s="53">
        <v>500</v>
      </c>
      <c r="G239" s="53">
        <v>1</v>
      </c>
      <c r="H239" s="53"/>
      <c r="I239" s="53"/>
      <c r="J239" s="54"/>
      <c r="K239" s="123"/>
    </row>
    <row r="240" spans="2:20" ht="15" customHeight="1" outlineLevel="1">
      <c r="B240" s="1">
        <v>159</v>
      </c>
      <c r="C240" s="2" t="s">
        <v>120</v>
      </c>
      <c r="D240" s="3" t="s">
        <v>121</v>
      </c>
      <c r="E240" s="56" t="s">
        <v>3</v>
      </c>
      <c r="F240" s="53">
        <v>500</v>
      </c>
      <c r="G240" s="53">
        <v>1</v>
      </c>
      <c r="H240" s="53"/>
      <c r="I240" s="53"/>
      <c r="J240" s="54"/>
      <c r="K240" s="123"/>
      <c r="L240" s="77"/>
      <c r="M240" s="77"/>
      <c r="N240" s="77"/>
      <c r="O240" s="77"/>
      <c r="P240" s="77"/>
      <c r="Q240" s="77"/>
      <c r="R240" s="77"/>
      <c r="S240" s="77"/>
      <c r="T240" s="77"/>
    </row>
    <row r="241" spans="1:20" ht="60.75" customHeight="1" outlineLevel="1">
      <c r="B241" s="1">
        <v>160</v>
      </c>
      <c r="C241" s="2" t="s">
        <v>136</v>
      </c>
      <c r="D241" s="3" t="s">
        <v>137</v>
      </c>
      <c r="E241" s="56" t="s">
        <v>3</v>
      </c>
      <c r="F241" s="53">
        <v>160</v>
      </c>
      <c r="G241" s="53">
        <v>1</v>
      </c>
      <c r="H241" s="53"/>
      <c r="I241" s="53"/>
      <c r="J241" s="54"/>
      <c r="K241" s="123"/>
      <c r="L241" s="25"/>
      <c r="M241" s="26"/>
      <c r="N241" s="122"/>
      <c r="O241" s="123"/>
      <c r="P241" s="123"/>
      <c r="Q241" s="123"/>
      <c r="R241" s="123"/>
      <c r="S241" s="77"/>
      <c r="T241" s="77"/>
    </row>
    <row r="242" spans="1:20" ht="14.25" customHeight="1" outlineLevel="1">
      <c r="B242" s="1">
        <v>161</v>
      </c>
      <c r="C242" s="2" t="s">
        <v>138</v>
      </c>
      <c r="D242" s="3" t="s">
        <v>217</v>
      </c>
      <c r="E242" s="56" t="s">
        <v>3</v>
      </c>
      <c r="F242" s="53">
        <v>18000</v>
      </c>
      <c r="G242" s="53">
        <v>2</v>
      </c>
      <c r="H242" s="53"/>
      <c r="I242" s="53"/>
      <c r="J242" s="54"/>
      <c r="K242" s="123"/>
      <c r="L242" s="77"/>
      <c r="M242" s="77"/>
      <c r="N242" s="77"/>
      <c r="O242" s="77"/>
      <c r="P242" s="77"/>
      <c r="Q242" s="77"/>
      <c r="R242" s="77"/>
      <c r="S242" s="77"/>
      <c r="T242" s="77"/>
    </row>
    <row r="243" spans="1:20" hidden="1" outlineLevel="1">
      <c r="B243" s="21" t="s">
        <v>125</v>
      </c>
      <c r="C243" s="19" t="s">
        <v>132</v>
      </c>
      <c r="D243" s="20" t="s">
        <v>139</v>
      </c>
      <c r="E243" s="68" t="s">
        <v>114</v>
      </c>
      <c r="F243" s="53"/>
      <c r="G243" s="53"/>
      <c r="H243" s="141"/>
      <c r="I243" s="141"/>
      <c r="J243" s="121"/>
      <c r="K243" s="92"/>
      <c r="L243" s="77"/>
      <c r="M243" s="77"/>
      <c r="N243" s="77"/>
      <c r="O243" s="77"/>
      <c r="P243" s="77"/>
      <c r="Q243" s="77"/>
      <c r="R243" s="77"/>
      <c r="S243" s="77"/>
      <c r="T243" s="77"/>
    </row>
    <row r="244" spans="1:20" ht="27" customHeight="1" outlineLevel="1" thickBot="1">
      <c r="B244" s="42">
        <v>162</v>
      </c>
      <c r="C244" s="45" t="s">
        <v>140</v>
      </c>
      <c r="D244" s="44" t="s">
        <v>141</v>
      </c>
      <c r="E244" s="64" t="s">
        <v>87</v>
      </c>
      <c r="F244" s="88">
        <v>530</v>
      </c>
      <c r="G244" s="88">
        <v>4</v>
      </c>
      <c r="H244" s="88"/>
      <c r="I244" s="88"/>
      <c r="J244" s="124"/>
      <c r="K244" s="123"/>
      <c r="L244" s="77"/>
      <c r="M244" s="77"/>
      <c r="N244" s="77"/>
      <c r="O244" s="77"/>
      <c r="P244" s="77"/>
      <c r="Q244" s="77"/>
      <c r="R244" s="77"/>
      <c r="S244" s="77"/>
      <c r="T244" s="77"/>
    </row>
    <row r="245" spans="1:20" ht="15.75" thickBot="1">
      <c r="B245" s="142" t="s">
        <v>167</v>
      </c>
      <c r="C245" s="143"/>
      <c r="D245" s="143"/>
      <c r="E245" s="143"/>
      <c r="F245" s="143"/>
      <c r="G245" s="143"/>
      <c r="H245" s="126"/>
      <c r="I245" s="126"/>
      <c r="J245" s="94"/>
      <c r="K245" s="132"/>
    </row>
    <row r="246" spans="1:20" hidden="1">
      <c r="B246" s="15"/>
      <c r="C246" s="16"/>
      <c r="D246" s="17"/>
    </row>
    <row r="247" spans="1:20">
      <c r="B247" s="145" t="s">
        <v>208</v>
      </c>
      <c r="C247" s="146"/>
      <c r="D247" s="146"/>
      <c r="E247" s="146"/>
      <c r="F247" s="146"/>
      <c r="G247" s="146"/>
      <c r="H247" s="146"/>
      <c r="I247" s="146"/>
      <c r="J247" s="147"/>
      <c r="K247" s="133"/>
    </row>
    <row r="248" spans="1:20" outlineLevel="1">
      <c r="B248" t="s">
        <v>153</v>
      </c>
    </row>
    <row r="249" spans="1:20" ht="24" customHeight="1" outlineLevel="1">
      <c r="A249" s="13"/>
      <c r="B249" s="10">
        <v>163</v>
      </c>
      <c r="C249" s="11" t="s">
        <v>154</v>
      </c>
      <c r="D249" s="12" t="s">
        <v>155</v>
      </c>
      <c r="E249" s="71" t="s">
        <v>3</v>
      </c>
      <c r="F249" s="53">
        <v>10</v>
      </c>
      <c r="G249" s="53">
        <v>1</v>
      </c>
      <c r="H249" s="53"/>
      <c r="I249" s="53"/>
      <c r="J249" s="54"/>
      <c r="K249" s="123"/>
    </row>
    <row r="250" spans="1:20" ht="14.25" customHeight="1" outlineLevel="1">
      <c r="A250" s="13"/>
      <c r="B250" s="10">
        <v>164</v>
      </c>
      <c r="C250" s="11" t="s">
        <v>156</v>
      </c>
      <c r="D250" s="12" t="s">
        <v>121</v>
      </c>
      <c r="E250" s="71" t="s">
        <v>3</v>
      </c>
      <c r="F250" s="53">
        <v>10</v>
      </c>
      <c r="G250" s="53">
        <v>1</v>
      </c>
      <c r="H250" s="53"/>
      <c r="I250" s="53"/>
      <c r="J250" s="54"/>
      <c r="K250" s="123"/>
    </row>
    <row r="251" spans="1:20" ht="27.75" customHeight="1" outlineLevel="1">
      <c r="A251" s="13"/>
      <c r="B251" s="10">
        <v>165</v>
      </c>
      <c r="C251" s="11" t="s">
        <v>157</v>
      </c>
      <c r="D251" s="12" t="s">
        <v>223</v>
      </c>
      <c r="E251" s="71" t="s">
        <v>3</v>
      </c>
      <c r="F251" s="53">
        <v>10</v>
      </c>
      <c r="G251" s="53">
        <v>44</v>
      </c>
      <c r="H251" s="53"/>
      <c r="I251" s="53"/>
      <c r="J251" s="54"/>
      <c r="K251" s="123"/>
    </row>
    <row r="252" spans="1:20" ht="25.5" customHeight="1" outlineLevel="1" thickBot="1">
      <c r="A252" s="13"/>
      <c r="B252" s="48">
        <v>166</v>
      </c>
      <c r="C252" s="49" t="s">
        <v>158</v>
      </c>
      <c r="D252" s="50" t="s">
        <v>159</v>
      </c>
      <c r="E252" s="73" t="s">
        <v>3</v>
      </c>
      <c r="F252" s="88">
        <f>2000/100</f>
        <v>20</v>
      </c>
      <c r="G252" s="88">
        <v>1</v>
      </c>
      <c r="H252" s="88"/>
      <c r="I252" s="88"/>
      <c r="J252" s="59"/>
      <c r="K252" s="123"/>
    </row>
    <row r="253" spans="1:20" ht="15.75" thickBot="1">
      <c r="A253" s="13"/>
      <c r="B253" s="142" t="s">
        <v>167</v>
      </c>
      <c r="C253" s="143"/>
      <c r="D253" s="143"/>
      <c r="E253" s="143"/>
      <c r="F253" s="143"/>
      <c r="G253" s="143"/>
      <c r="H253" s="126"/>
      <c r="I253" s="126"/>
      <c r="J253" s="99"/>
      <c r="K253" s="134"/>
    </row>
    <row r="254" spans="1:20" hidden="1">
      <c r="A254" s="13"/>
      <c r="B254" s="24"/>
      <c r="C254" s="25"/>
      <c r="D254" s="26"/>
      <c r="E254" s="74"/>
    </row>
    <row r="255" spans="1:20">
      <c r="B255" s="145" t="s">
        <v>209</v>
      </c>
      <c r="C255" s="146"/>
      <c r="D255" s="146"/>
      <c r="E255" s="146"/>
      <c r="F255" s="146"/>
      <c r="G255" s="146"/>
      <c r="H255" s="146"/>
      <c r="I255" s="146"/>
      <c r="J255" s="147"/>
      <c r="K255" s="133"/>
    </row>
    <row r="256" spans="1:20" ht="15" customHeight="1" outlineLevel="1">
      <c r="B256" s="1">
        <v>167</v>
      </c>
      <c r="C256" s="2" t="s">
        <v>157</v>
      </c>
      <c r="D256" s="3" t="s">
        <v>226</v>
      </c>
      <c r="E256" s="56" t="s">
        <v>3</v>
      </c>
      <c r="F256" s="53">
        <v>500</v>
      </c>
      <c r="G256" s="53">
        <v>60</v>
      </c>
      <c r="H256" s="53"/>
      <c r="I256" s="53"/>
      <c r="J256" s="54"/>
      <c r="K256" s="123"/>
    </row>
    <row r="257" spans="2:11" ht="42.75" customHeight="1" outlineLevel="1">
      <c r="B257" s="1">
        <v>168</v>
      </c>
      <c r="C257" s="2" t="s">
        <v>160</v>
      </c>
      <c r="D257" s="3" t="s">
        <v>124</v>
      </c>
      <c r="E257" s="56" t="s">
        <v>3</v>
      </c>
      <c r="F257" s="53">
        <v>500</v>
      </c>
      <c r="G257" s="53">
        <v>5</v>
      </c>
      <c r="H257" s="53"/>
      <c r="I257" s="53"/>
      <c r="J257" s="54"/>
      <c r="K257" s="123"/>
    </row>
    <row r="258" spans="2:11" hidden="1" outlineLevel="1">
      <c r="B258" s="4" t="s">
        <v>125</v>
      </c>
      <c r="C258" s="5" t="s">
        <v>132</v>
      </c>
      <c r="D258" s="6" t="s">
        <v>127</v>
      </c>
      <c r="E258" s="65" t="s">
        <v>98</v>
      </c>
      <c r="F258" s="53"/>
      <c r="G258" s="53"/>
      <c r="H258" s="53"/>
      <c r="I258" s="53"/>
      <c r="J258" s="54"/>
      <c r="K258" s="123"/>
    </row>
    <row r="259" spans="2:11" ht="15.75" outlineLevel="1" thickBot="1">
      <c r="B259" s="42">
        <v>169</v>
      </c>
      <c r="C259" s="45" t="s">
        <v>108</v>
      </c>
      <c r="D259" s="44" t="s">
        <v>109</v>
      </c>
      <c r="E259" s="64" t="s">
        <v>3</v>
      </c>
      <c r="F259" s="88">
        <v>500</v>
      </c>
      <c r="G259" s="88">
        <v>5</v>
      </c>
      <c r="H259" s="88"/>
      <c r="I259" s="88"/>
      <c r="J259" s="59"/>
      <c r="K259" s="123"/>
    </row>
    <row r="260" spans="2:11" ht="15.75" thickBot="1">
      <c r="B260" s="153" t="s">
        <v>167</v>
      </c>
      <c r="C260" s="144"/>
      <c r="D260" s="144"/>
      <c r="E260" s="62"/>
      <c r="F260" s="83"/>
      <c r="G260" s="62"/>
      <c r="H260" s="62"/>
      <c r="I260" s="62"/>
      <c r="J260" s="99"/>
      <c r="K260" s="134"/>
    </row>
    <row r="261" spans="2:11" ht="15.75" hidden="1" thickBot="1"/>
    <row r="262" spans="2:11" ht="15.75" hidden="1" thickBot="1"/>
    <row r="263" spans="2:11" ht="15.75" thickBot="1">
      <c r="B263" s="151" t="s">
        <v>210</v>
      </c>
      <c r="C263" s="152"/>
      <c r="D263" s="152"/>
      <c r="E263" s="97"/>
      <c r="F263" s="125"/>
      <c r="G263" s="97"/>
      <c r="H263" s="97"/>
      <c r="I263" s="97"/>
      <c r="J263" s="119"/>
      <c r="K263" s="137"/>
    </row>
    <row r="264" spans="2:11" hidden="1"/>
    <row r="265" spans="2:11" hidden="1">
      <c r="B265" s="51"/>
      <c r="C265" s="51"/>
      <c r="D265" s="51"/>
      <c r="E265" s="63"/>
      <c r="F265" s="63"/>
      <c r="G265" s="63"/>
      <c r="H265" s="63"/>
      <c r="I265" s="63"/>
    </row>
    <row r="266" spans="2:11">
      <c r="B266" s="145" t="s">
        <v>211</v>
      </c>
      <c r="C266" s="146"/>
      <c r="D266" s="146"/>
      <c r="E266" s="146"/>
      <c r="F266" s="146"/>
      <c r="G266" s="146"/>
      <c r="H266" s="146"/>
      <c r="I266" s="146"/>
      <c r="J266" s="147"/>
      <c r="K266" s="133"/>
    </row>
    <row r="267" spans="2:11" outlineLevel="1">
      <c r="B267" s="96"/>
      <c r="C267" s="96"/>
      <c r="D267" s="115" t="s">
        <v>191</v>
      </c>
      <c r="E267" s="112"/>
      <c r="F267" s="113"/>
      <c r="G267" s="113"/>
      <c r="H267" s="113"/>
      <c r="I267" s="113"/>
      <c r="J267" s="114"/>
      <c r="K267" s="138"/>
    </row>
    <row r="268" spans="2:11" ht="28.5" customHeight="1" outlineLevel="1">
      <c r="B268" s="35">
        <v>170</v>
      </c>
      <c r="C268" s="35"/>
      <c r="D268" s="116" t="s">
        <v>164</v>
      </c>
      <c r="E268" s="108" t="s">
        <v>59</v>
      </c>
      <c r="F268" s="110">
        <v>285</v>
      </c>
      <c r="G268" s="110"/>
      <c r="H268" s="110"/>
      <c r="I268" s="110"/>
      <c r="J268" s="93"/>
      <c r="K268" s="139"/>
    </row>
    <row r="269" spans="2:11" ht="26.25" outlineLevel="1">
      <c r="B269" s="35">
        <v>171</v>
      </c>
      <c r="C269" s="35"/>
      <c r="D269" s="116" t="s">
        <v>165</v>
      </c>
      <c r="E269" s="108" t="s">
        <v>59</v>
      </c>
      <c r="F269" s="110">
        <v>121</v>
      </c>
      <c r="G269" s="110"/>
      <c r="H269" s="110"/>
      <c r="I269" s="110"/>
      <c r="J269" s="93"/>
      <c r="K269" s="139"/>
    </row>
    <row r="270" spans="2:11" outlineLevel="1">
      <c r="D270" s="117"/>
      <c r="E270" s="109"/>
      <c r="F270" s="111"/>
      <c r="G270" s="111"/>
      <c r="H270" s="111"/>
      <c r="I270" s="111"/>
      <c r="J270" s="111"/>
      <c r="K270" s="111"/>
    </row>
    <row r="271" spans="2:11" outlineLevel="1">
      <c r="B271" s="35"/>
      <c r="C271" s="35"/>
      <c r="D271" s="118" t="s">
        <v>192</v>
      </c>
      <c r="E271" s="108"/>
      <c r="F271" s="110"/>
      <c r="G271" s="110"/>
      <c r="H271" s="110"/>
      <c r="I271" s="110"/>
      <c r="J271" s="110"/>
      <c r="K271" s="140"/>
    </row>
    <row r="272" spans="2:11" ht="29.25" customHeight="1" outlineLevel="1">
      <c r="B272" s="35">
        <v>172</v>
      </c>
      <c r="C272" s="35"/>
      <c r="D272" s="116" t="s">
        <v>164</v>
      </c>
      <c r="E272" s="108" t="s">
        <v>59</v>
      </c>
      <c r="F272" s="110">
        <v>285</v>
      </c>
      <c r="G272" s="110"/>
      <c r="H272" s="110"/>
      <c r="I272" s="110"/>
      <c r="J272" s="93"/>
      <c r="K272" s="139"/>
    </row>
    <row r="273" spans="2:12" ht="26.25" outlineLevel="1">
      <c r="B273" s="35">
        <v>173</v>
      </c>
      <c r="C273" s="35"/>
      <c r="D273" s="116" t="s">
        <v>165</v>
      </c>
      <c r="E273" s="108" t="s">
        <v>59</v>
      </c>
      <c r="F273" s="110">
        <v>121</v>
      </c>
      <c r="G273" s="110"/>
      <c r="H273" s="110"/>
      <c r="I273" s="110"/>
      <c r="J273" s="93"/>
      <c r="K273" s="139"/>
    </row>
    <row r="274" spans="2:12" outlineLevel="1">
      <c r="B274" s="35"/>
      <c r="C274" s="35"/>
      <c r="D274" s="170" t="s">
        <v>235</v>
      </c>
      <c r="E274" s="171"/>
      <c r="F274" s="171"/>
      <c r="G274" s="171"/>
      <c r="H274" s="172"/>
      <c r="I274" s="110"/>
      <c r="J274" s="93"/>
      <c r="K274" s="139"/>
    </row>
    <row r="275" spans="2:12" outlineLevel="1">
      <c r="B275" s="77"/>
      <c r="C275" s="77"/>
      <c r="D275" s="168"/>
      <c r="E275" s="169"/>
      <c r="F275" s="140"/>
      <c r="G275" s="140"/>
      <c r="H275" s="140"/>
      <c r="I275" s="140"/>
      <c r="J275" s="139"/>
      <c r="K275" s="139"/>
    </row>
    <row r="276" spans="2:12" ht="31.5" customHeight="1" outlineLevel="1">
      <c r="B276" s="77"/>
      <c r="C276" s="77"/>
      <c r="D276" s="174" t="s">
        <v>237</v>
      </c>
      <c r="E276" s="174"/>
      <c r="F276" s="174"/>
      <c r="G276" s="174"/>
      <c r="H276" s="174"/>
      <c r="I276" s="174"/>
      <c r="J276" s="174"/>
      <c r="K276" s="139"/>
    </row>
    <row r="277" spans="2:12" outlineLevel="1">
      <c r="B277" s="77"/>
      <c r="C277" s="77"/>
      <c r="D277" s="174"/>
      <c r="E277" s="174"/>
      <c r="F277" s="174"/>
      <c r="G277" s="174"/>
      <c r="H277" s="174"/>
      <c r="I277" s="174"/>
      <c r="J277" s="174"/>
      <c r="K277" s="139"/>
    </row>
    <row r="278" spans="2:12" outlineLevel="1">
      <c r="B278" s="77"/>
      <c r="C278" s="77"/>
      <c r="D278" s="174"/>
      <c r="E278" s="174"/>
      <c r="F278" s="174"/>
      <c r="G278" s="174"/>
      <c r="H278" s="174"/>
      <c r="I278" s="174"/>
      <c r="J278" s="174"/>
      <c r="K278" s="139"/>
    </row>
    <row r="279" spans="2:12" outlineLevel="1">
      <c r="B279" s="77"/>
      <c r="C279" s="77"/>
      <c r="D279" s="174"/>
      <c r="E279" s="174"/>
      <c r="F279" s="174"/>
      <c r="G279" s="174"/>
      <c r="H279" s="174"/>
      <c r="I279" s="174"/>
      <c r="J279" s="174"/>
      <c r="K279" s="139"/>
    </row>
    <row r="280" spans="2:12" outlineLevel="1">
      <c r="D280" s="174"/>
      <c r="E280" s="174"/>
      <c r="F280" s="174"/>
      <c r="G280" s="174"/>
      <c r="H280" s="174"/>
      <c r="I280" s="174"/>
      <c r="J280" s="174"/>
      <c r="K280" s="61"/>
    </row>
    <row r="281" spans="2:12">
      <c r="L281" s="52"/>
    </row>
    <row r="286" spans="2:12">
      <c r="L286" s="29"/>
    </row>
  </sheetData>
  <dataConsolidate/>
  <mergeCells count="59">
    <mergeCell ref="D274:H274"/>
    <mergeCell ref="E4:H4"/>
    <mergeCell ref="D276:J280"/>
    <mergeCell ref="B7:J7"/>
    <mergeCell ref="B245:G245"/>
    <mergeCell ref="B247:J247"/>
    <mergeCell ref="B253:G253"/>
    <mergeCell ref="B196:J196"/>
    <mergeCell ref="B217:J217"/>
    <mergeCell ref="B53:J53"/>
    <mergeCell ref="B56:J56"/>
    <mergeCell ref="B57:J57"/>
    <mergeCell ref="B72:G72"/>
    <mergeCell ref="B112:J112"/>
    <mergeCell ref="B115:J115"/>
    <mergeCell ref="B118:J118"/>
    <mergeCell ref="B120:J120"/>
    <mergeCell ref="B124:G124"/>
    <mergeCell ref="B46:J46"/>
    <mergeCell ref="B42:J42"/>
    <mergeCell ref="B40:J40"/>
    <mergeCell ref="B3:J3"/>
    <mergeCell ref="B20:J20"/>
    <mergeCell ref="B131:J131"/>
    <mergeCell ref="B89:J89"/>
    <mergeCell ref="B91:J91"/>
    <mergeCell ref="B96:J96"/>
    <mergeCell ref="B98:J98"/>
    <mergeCell ref="B104:G104"/>
    <mergeCell ref="B74:J74"/>
    <mergeCell ref="B75:J75"/>
    <mergeCell ref="B79:J79"/>
    <mergeCell ref="B83:J83"/>
    <mergeCell ref="B86:J86"/>
    <mergeCell ref="B52:J52"/>
    <mergeCell ref="B263:D263"/>
    <mergeCell ref="B260:D260"/>
    <mergeCell ref="B266:J266"/>
    <mergeCell ref="B255:J255"/>
    <mergeCell ref="B8:J8"/>
    <mergeCell ref="B12:J12"/>
    <mergeCell ref="B16:J16"/>
    <mergeCell ref="B22:J22"/>
    <mergeCell ref="B26:J26"/>
    <mergeCell ref="B48:J48"/>
    <mergeCell ref="B50:G50"/>
    <mergeCell ref="B107:J107"/>
    <mergeCell ref="B108:J108"/>
    <mergeCell ref="B32:J32"/>
    <mergeCell ref="B35:J35"/>
    <mergeCell ref="B38:J38"/>
    <mergeCell ref="B170:D170"/>
    <mergeCell ref="B143:D143"/>
    <mergeCell ref="B215:D215"/>
    <mergeCell ref="B191:D191"/>
    <mergeCell ref="B127:J127"/>
    <mergeCell ref="B128:J128"/>
    <mergeCell ref="B146:J146"/>
    <mergeCell ref="B172:J172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чистовой</vt:lpstr>
      <vt:lpstr>чистовой!Область_печати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a.ryndina</cp:lastModifiedBy>
  <cp:lastPrinted>2017-12-15T12:39:28Z</cp:lastPrinted>
  <dcterms:created xsi:type="dcterms:W3CDTF">2017-12-06T08:43:02Z</dcterms:created>
  <dcterms:modified xsi:type="dcterms:W3CDTF">2017-12-19T14:15:42Z</dcterms:modified>
</cp:coreProperties>
</file>