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от 2" sheetId="1" r:id="rId1"/>
  </sheets>
  <calcPr calcId="152511"/>
</workbook>
</file>

<file path=xl/calcChain.xml><?xml version="1.0" encoding="utf-8"?>
<calcChain xmlns="http://schemas.openxmlformats.org/spreadsheetml/2006/main">
  <c r="K21" i="1" l="1"/>
  <c r="H21" i="1"/>
  <c r="L19" i="1"/>
  <c r="I18" i="1"/>
  <c r="L18" i="1" s="1"/>
  <c r="I17" i="1"/>
  <c r="L17" i="1" s="1"/>
  <c r="L16" i="1"/>
  <c r="J16" i="1"/>
  <c r="J21" i="1" s="1"/>
  <c r="L15" i="1"/>
  <c r="I15" i="1"/>
  <c r="I14" i="1"/>
  <c r="L14" i="1" s="1"/>
  <c r="I13" i="1"/>
  <c r="L13" i="1" s="1"/>
  <c r="I12" i="1"/>
  <c r="L12" i="1" s="1"/>
  <c r="L11" i="1"/>
  <c r="I11" i="1"/>
  <c r="I10" i="1"/>
  <c r="L10" i="1" s="1"/>
  <c r="I9" i="1"/>
  <c r="L9" i="1" s="1"/>
  <c r="I8" i="1"/>
  <c r="L8" i="1" s="1"/>
  <c r="L7" i="1"/>
  <c r="I7" i="1"/>
  <c r="I6" i="1"/>
  <c r="L6" i="1" s="1"/>
  <c r="I5" i="1"/>
  <c r="L5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I4" i="1"/>
  <c r="L4" i="1" s="1"/>
  <c r="L21" i="1" l="1"/>
  <c r="I21" i="1"/>
</calcChain>
</file>

<file path=xl/comments1.xml><?xml version="1.0" encoding="utf-8"?>
<comments xmlns="http://schemas.openxmlformats.org/spreadsheetml/2006/main">
  <authors>
    <author>Автор</author>
  </authors>
  <commentList>
    <comment ref="K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01.04.2018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01-04-2018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на 01-04-2018
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на 01-04-2018
</t>
        </r>
      </text>
    </comment>
  </commentList>
</comments>
</file>

<file path=xl/sharedStrings.xml><?xml version="1.0" encoding="utf-8"?>
<sst xmlns="http://schemas.openxmlformats.org/spreadsheetml/2006/main" count="100" uniqueCount="78">
  <si>
    <t>вид имущества</t>
  </si>
  <si>
    <t>№</t>
  </si>
  <si>
    <t>Наименование техники</t>
  </si>
  <si>
    <t>Инв. №</t>
  </si>
  <si>
    <t>Государственный регистрационный знак</t>
  </si>
  <si>
    <t>Паспорт транспортного средства</t>
  </si>
  <si>
    <t>Страна и наименование производителя</t>
  </si>
  <si>
    <t>Балансовая (остаточная) стоимость на 01.04.2015 (руб.)</t>
  </si>
  <si>
    <t>Стоимость залоговая (дисконт 20%) (руб.)</t>
  </si>
  <si>
    <t>первоначальная балансовая</t>
  </si>
  <si>
    <t>Балансовая (остаточная) стоимость на 01.04.2018 (руб.)</t>
  </si>
  <si>
    <t>страховая сумма, руб.</t>
  </si>
  <si>
    <t>Год выпуска</t>
  </si>
  <si>
    <t>ратрак</t>
  </si>
  <si>
    <t xml:space="preserve">PATPAK PRINOTH EVEREST W </t>
  </si>
  <si>
    <t>КХ2669</t>
  </si>
  <si>
    <t>TC 856309</t>
  </si>
  <si>
    <t>PRINOTH AG/SPA / ИТАЛИЯ</t>
  </si>
  <si>
    <t>КХ2670</t>
  </si>
  <si>
    <t>TC 856308</t>
  </si>
  <si>
    <t>СНЕГОУПЛОТНИТЕЛЬНАЯ МАШИНА PISTENBULLY 100</t>
  </si>
  <si>
    <t xml:space="preserve">23 КУ 9865 </t>
  </si>
  <si>
    <t>ТС 368346</t>
  </si>
  <si>
    <t>ГЕРМАНИЯ/КЕССБОРЕР (ФРГ)</t>
  </si>
  <si>
    <t>СНЕГОУПЛОТНИТЕЛЬНАЯ МАШИНА PISTENBULLY 600</t>
  </si>
  <si>
    <t xml:space="preserve">23 КУ 9863 </t>
  </si>
  <si>
    <t>ТС 368214</t>
  </si>
  <si>
    <t>СНЕГОУПЛОТНИТЕЛЬНАЯ МАШИНА PISTENBULLY 600W</t>
  </si>
  <si>
    <t xml:space="preserve">23 КУ 9864 </t>
  </si>
  <si>
    <t>ТС 368347</t>
  </si>
  <si>
    <t>ТРАКТОР   LEITWOLF</t>
  </si>
  <si>
    <t>23 УС 8145</t>
  </si>
  <si>
    <t>ТА 191067</t>
  </si>
  <si>
    <t>ИТАЛИЯ/ПРИНОТ</t>
  </si>
  <si>
    <t xml:space="preserve"> PATPAK PRINOTH EVEREST W</t>
  </si>
  <si>
    <t>23КХ 1845</t>
  </si>
  <si>
    <t>TC 233181</t>
  </si>
  <si>
    <t>PRINOTH AG/SPA (ИТАЛИЯ)</t>
  </si>
  <si>
    <t xml:space="preserve">PATPAK PRINOTH EVEREST S </t>
  </si>
  <si>
    <t>23КХ 1846</t>
  </si>
  <si>
    <t>TC 233182</t>
  </si>
  <si>
    <t xml:space="preserve">МАШИНА СНЕГОУПЛОТНЯЮЩАЯ PRINOTH BEAST W </t>
  </si>
  <si>
    <t xml:space="preserve">23 КН 1950 </t>
  </si>
  <si>
    <t>ТС 691822</t>
  </si>
  <si>
    <t>КАНАДА/ PRINOTH LTD</t>
  </si>
  <si>
    <t xml:space="preserve">СНЕГОУПЛОТНЯЮЩАЯ МАШИНА BRINOTH BISON EUROPE </t>
  </si>
  <si>
    <t>КН 1952 23</t>
  </si>
  <si>
    <t>TT 411228</t>
  </si>
  <si>
    <t>КАНАДА/ PRINOTH AG/SPA</t>
  </si>
  <si>
    <t xml:space="preserve">СНЕГОУПЛОТНЯЮЩАЯ МАШИНА EVEREST </t>
  </si>
  <si>
    <t>КН1951 23</t>
  </si>
  <si>
    <t>ТТ 411229</t>
  </si>
  <si>
    <t>ИТАЛИЯ, ВИПИТЕНО (BZ)/PRINOTH AG/SPA</t>
  </si>
  <si>
    <t>СНЕГОУПЛОТНЯЮЩАЯ МАШИНА PRINOTH EVEREST EPT</t>
  </si>
  <si>
    <t>23 УС 8106</t>
  </si>
  <si>
    <t>СА 189487</t>
  </si>
  <si>
    <t>ИТАЛИЯ/PRINOTH AG/SPA</t>
  </si>
  <si>
    <t>спецтехника</t>
  </si>
  <si>
    <t>Снегоболотоход CAN-AM OUTLANDER MAX XTP 850 EFI</t>
  </si>
  <si>
    <t>КП0013711</t>
  </si>
  <si>
    <t>23ХВ8463</t>
  </si>
  <si>
    <t>RU ТК 200226</t>
  </si>
  <si>
    <t>Мексика, BRP MEXICO S.A.DE C.V. МЕКСИКА</t>
  </si>
  <si>
    <t>ПОГРУЗЧИК MITSUBER ML333N</t>
  </si>
  <si>
    <t xml:space="preserve">КО 1696 23  </t>
  </si>
  <si>
    <t>ТС 685012</t>
  </si>
  <si>
    <t>XUZHOU CONSTRUCTION MACHINERY GROUP IMP&amp;EXP.CO.LTD / Китай</t>
  </si>
  <si>
    <t xml:space="preserve">МИНИСАМОСВАЛ TAKEUCHI TCR50 </t>
  </si>
  <si>
    <t>3411KH23</t>
  </si>
  <si>
    <t>ТС 220222</t>
  </si>
  <si>
    <t>РОССИЯ/ ООО «ДЖИ- ТРЭИДИНГ РУС</t>
  </si>
  <si>
    <t xml:space="preserve">ЭКСКАВАТОР TAKEUCHI TB1140 </t>
  </si>
  <si>
    <t>3412KH23</t>
  </si>
  <si>
    <t>TC 844197</t>
  </si>
  <si>
    <t>ЯПОНИЯ/ТАЛУUCHI MFG CO. LTD</t>
  </si>
  <si>
    <t>КТ 8500 23</t>
  </si>
  <si>
    <t>TA 191066</t>
  </si>
  <si>
    <t>ИТОГО ОБЩЕЕ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</si>
</sst>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&quot;₽&quot;"/>
    <numFmt numFmtId="165" formatCode="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Arial"/>
      <family val="2"/>
    </font>
    <font>
      <sz val="9"/>
      <color rgb="FF000000"/>
      <name val="Arial"/>
      <family val="2"/>
      <charset val="204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top" wrapText="1"/>
    </xf>
    <xf numFmtId="0" fontId="1" fillId="0" borderId="0" xfId="1" applyFill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ill="1" applyBorder="1" applyAlignment="1">
      <alignment horizontal="center"/>
    </xf>
    <xf numFmtId="164" fontId="1" fillId="0" borderId="1" xfId="1" applyNumberFormat="1" applyFill="1" applyBorder="1" applyAlignment="1">
      <alignment horizontal="center"/>
    </xf>
    <xf numFmtId="0" fontId="8" fillId="0" borderId="2" xfId="0" applyFont="1" applyBorder="1" applyAlignment="1">
      <alignment horizontal="justify" vertical="center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9" fillId="0" borderId="0" xfId="1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right" vertical="center"/>
    </xf>
    <xf numFmtId="0" fontId="10" fillId="5" borderId="3" xfId="1" applyFont="1" applyFill="1" applyBorder="1" applyAlignment="1">
      <alignment horizontal="center" vertical="top"/>
    </xf>
    <xf numFmtId="0" fontId="10" fillId="5" borderId="3" xfId="1" applyFont="1" applyFill="1" applyBorder="1" applyAlignment="1">
      <alignment vertical="top"/>
    </xf>
    <xf numFmtId="43" fontId="11" fillId="5" borderId="3" xfId="2" applyFont="1" applyFill="1" applyBorder="1" applyAlignment="1">
      <alignment vertical="top"/>
    </xf>
    <xf numFmtId="164" fontId="11" fillId="5" borderId="3" xfId="2" applyNumberFormat="1" applyFont="1" applyFill="1" applyBorder="1" applyAlignment="1">
      <alignment horizontal="center" vertical="top"/>
    </xf>
    <xf numFmtId="0" fontId="1" fillId="0" borderId="0" xfId="1" applyAlignment="1">
      <alignment vertical="top"/>
    </xf>
  </cellXfs>
  <cellStyles count="3">
    <cellStyle name="Обычный" xfId="0" builtinId="0"/>
    <cellStyle name="Обычный 3" xfId="1"/>
    <cellStyle name="Финансовый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21"/>
  <sheetViews>
    <sheetView tabSelected="1" topLeftCell="D1" zoomScale="70" zoomScaleNormal="70" workbookViewId="0">
      <selection activeCell="G29" sqref="G29"/>
    </sheetView>
  </sheetViews>
  <sheetFormatPr defaultRowHeight="15" x14ac:dyDescent="0.25"/>
  <cols>
    <col min="1" max="1" width="28.42578125" customWidth="1"/>
    <col min="2" max="2" width="13.140625" customWidth="1"/>
    <col min="3" max="3" width="59.85546875" customWidth="1"/>
    <col min="4" max="4" width="23.140625" customWidth="1"/>
    <col min="5" max="5" width="17.42578125" customWidth="1"/>
    <col min="6" max="6" width="19.140625" customWidth="1"/>
    <col min="7" max="7" width="23.85546875" customWidth="1"/>
    <col min="8" max="8" width="17.42578125" customWidth="1"/>
    <col min="9" max="9" width="24" customWidth="1"/>
    <col min="10" max="10" width="16.7109375" customWidth="1"/>
    <col min="11" max="11" width="17.7109375" customWidth="1"/>
    <col min="12" max="12" width="17" customWidth="1"/>
    <col min="13" max="13" width="22.42578125" customWidth="1"/>
  </cols>
  <sheetData>
    <row r="3" spans="1:13" ht="51" x14ac:dyDescent="0.25">
      <c r="A3" s="1" t="s">
        <v>0</v>
      </c>
      <c r="B3" s="2" t="s">
        <v>1</v>
      </c>
      <c r="C3" s="3" t="s">
        <v>2</v>
      </c>
      <c r="D3" s="4" t="s">
        <v>3</v>
      </c>
      <c r="E3" s="3" t="s">
        <v>4</v>
      </c>
      <c r="F3" s="3" t="s">
        <v>5</v>
      </c>
      <c r="G3" s="3" t="s">
        <v>6</v>
      </c>
      <c r="H3" s="5" t="s">
        <v>7</v>
      </c>
      <c r="I3" s="5" t="s">
        <v>8</v>
      </c>
      <c r="J3" s="6" t="s">
        <v>9</v>
      </c>
      <c r="K3" s="5" t="s">
        <v>10</v>
      </c>
      <c r="L3" s="7" t="s">
        <v>11</v>
      </c>
      <c r="M3" s="5" t="s">
        <v>12</v>
      </c>
    </row>
    <row r="4" spans="1:13" ht="26.25" thickBot="1" x14ac:dyDescent="0.3">
      <c r="A4" s="8" t="s">
        <v>13</v>
      </c>
      <c r="B4" s="9">
        <v>1</v>
      </c>
      <c r="C4" s="10" t="s">
        <v>14</v>
      </c>
      <c r="D4" s="11">
        <v>739</v>
      </c>
      <c r="E4" s="12" t="s">
        <v>15</v>
      </c>
      <c r="F4" s="13" t="s">
        <v>16</v>
      </c>
      <c r="G4" s="14" t="s">
        <v>17</v>
      </c>
      <c r="H4" s="15">
        <v>13765228.880000001</v>
      </c>
      <c r="I4" s="15">
        <f>H4*0.8</f>
        <v>11012183.104000002</v>
      </c>
      <c r="J4" s="16">
        <v>16059433.640000001</v>
      </c>
      <c r="K4" s="16">
        <v>10897472.93</v>
      </c>
      <c r="L4" s="17">
        <f>MAX(I4,K4)</f>
        <v>11012183.104000002</v>
      </c>
      <c r="M4" s="18">
        <v>2012</v>
      </c>
    </row>
    <row r="5" spans="1:13" ht="26.25" thickBot="1" x14ac:dyDescent="0.3">
      <c r="A5" s="8" t="s">
        <v>13</v>
      </c>
      <c r="B5" s="9">
        <f>B4+1</f>
        <v>2</v>
      </c>
      <c r="C5" s="10" t="s">
        <v>14</v>
      </c>
      <c r="D5" s="11">
        <v>738</v>
      </c>
      <c r="E5" s="12" t="s">
        <v>18</v>
      </c>
      <c r="F5" s="13" t="s">
        <v>19</v>
      </c>
      <c r="G5" s="14" t="s">
        <v>17</v>
      </c>
      <c r="H5" s="15">
        <v>12274969.789999999</v>
      </c>
      <c r="I5" s="15">
        <f t="shared" ref="I5:I15" si="0">H5*0.8</f>
        <v>9819975.8320000004</v>
      </c>
      <c r="J5" s="16">
        <v>15863037.9</v>
      </c>
      <c r="K5" s="16">
        <v>9442284.4399999995</v>
      </c>
      <c r="L5" s="17">
        <f t="shared" ref="L5:L19" si="1">MAX(I5,K5)</f>
        <v>9819975.8320000004</v>
      </c>
      <c r="M5" s="18">
        <v>2012</v>
      </c>
    </row>
    <row r="6" spans="1:13" ht="26.25" thickBot="1" x14ac:dyDescent="0.3">
      <c r="A6" s="8" t="s">
        <v>13</v>
      </c>
      <c r="B6" s="9">
        <f t="shared" ref="B6:B20" si="2">B5+1</f>
        <v>3</v>
      </c>
      <c r="C6" s="10" t="s">
        <v>20</v>
      </c>
      <c r="D6" s="11">
        <v>2059</v>
      </c>
      <c r="E6" s="12" t="s">
        <v>21</v>
      </c>
      <c r="F6" s="13" t="s">
        <v>22</v>
      </c>
      <c r="G6" s="14" t="s">
        <v>23</v>
      </c>
      <c r="H6" s="15">
        <v>6155783.2800000003</v>
      </c>
      <c r="I6" s="15">
        <f t="shared" si="0"/>
        <v>4924626.6240000008</v>
      </c>
      <c r="J6" s="16">
        <v>6545389.8300000001</v>
      </c>
      <c r="K6" s="16">
        <v>4753199.7</v>
      </c>
      <c r="L6" s="17">
        <f t="shared" si="1"/>
        <v>4924626.6240000008</v>
      </c>
      <c r="M6" s="18">
        <v>2013</v>
      </c>
    </row>
    <row r="7" spans="1:13" ht="26.25" thickBot="1" x14ac:dyDescent="0.3">
      <c r="A7" s="8" t="s">
        <v>13</v>
      </c>
      <c r="B7" s="9">
        <f t="shared" si="2"/>
        <v>4</v>
      </c>
      <c r="C7" s="10" t="s">
        <v>24</v>
      </c>
      <c r="D7" s="11">
        <v>2060</v>
      </c>
      <c r="E7" s="12" t="s">
        <v>25</v>
      </c>
      <c r="F7" s="13" t="s">
        <v>26</v>
      </c>
      <c r="G7" s="14" t="s">
        <v>23</v>
      </c>
      <c r="H7" s="15">
        <v>15202893.24</v>
      </c>
      <c r="I7" s="15">
        <f t="shared" si="0"/>
        <v>12162314.592</v>
      </c>
      <c r="J7" s="16">
        <v>16165101.689999999</v>
      </c>
      <c r="K7" s="16">
        <v>11738942.82</v>
      </c>
      <c r="L7" s="17">
        <f t="shared" si="1"/>
        <v>12162314.592</v>
      </c>
      <c r="M7" s="18">
        <v>2013</v>
      </c>
    </row>
    <row r="8" spans="1:13" ht="26.25" thickBot="1" x14ac:dyDescent="0.3">
      <c r="A8" s="8" t="s">
        <v>13</v>
      </c>
      <c r="B8" s="9">
        <f t="shared" si="2"/>
        <v>5</v>
      </c>
      <c r="C8" s="10" t="s">
        <v>27</v>
      </c>
      <c r="D8" s="11">
        <v>2061</v>
      </c>
      <c r="E8" s="12" t="s">
        <v>28</v>
      </c>
      <c r="F8" s="13" t="s">
        <v>29</v>
      </c>
      <c r="G8" s="14" t="s">
        <v>23</v>
      </c>
      <c r="H8" s="15">
        <v>15320536.48</v>
      </c>
      <c r="I8" s="15">
        <f t="shared" si="0"/>
        <v>12256429.184</v>
      </c>
      <c r="J8" s="16">
        <v>16290190.68</v>
      </c>
      <c r="K8" s="16">
        <v>11829781.359999999</v>
      </c>
      <c r="L8" s="17">
        <f t="shared" si="1"/>
        <v>12256429.184</v>
      </c>
      <c r="M8" s="18">
        <v>2012</v>
      </c>
    </row>
    <row r="9" spans="1:13" ht="15.75" thickBot="1" x14ac:dyDescent="0.3">
      <c r="A9" s="8" t="s">
        <v>13</v>
      </c>
      <c r="B9" s="9">
        <f t="shared" si="2"/>
        <v>6</v>
      </c>
      <c r="C9" s="10" t="s">
        <v>30</v>
      </c>
      <c r="D9" s="11">
        <v>167</v>
      </c>
      <c r="E9" s="12" t="s">
        <v>31</v>
      </c>
      <c r="F9" s="13" t="s">
        <v>32</v>
      </c>
      <c r="G9" s="14" t="s">
        <v>33</v>
      </c>
      <c r="H9" s="15">
        <v>7844882.4000000004</v>
      </c>
      <c r="I9" s="15">
        <f t="shared" si="0"/>
        <v>6275905.9200000009</v>
      </c>
      <c r="J9" s="16">
        <v>16072442.199999999</v>
      </c>
      <c r="K9" s="16">
        <v>4974803.4000000004</v>
      </c>
      <c r="L9" s="17">
        <f t="shared" si="1"/>
        <v>6275905.9200000009</v>
      </c>
      <c r="M9" s="18">
        <v>2006</v>
      </c>
    </row>
    <row r="10" spans="1:13" ht="26.25" thickBot="1" x14ac:dyDescent="0.3">
      <c r="A10" s="8" t="s">
        <v>13</v>
      </c>
      <c r="B10" s="9">
        <f t="shared" si="2"/>
        <v>7</v>
      </c>
      <c r="C10" s="19" t="s">
        <v>34</v>
      </c>
      <c r="D10" s="11">
        <v>755</v>
      </c>
      <c r="E10" s="20" t="s">
        <v>35</v>
      </c>
      <c r="F10" s="13" t="s">
        <v>36</v>
      </c>
      <c r="G10" s="14" t="s">
        <v>37</v>
      </c>
      <c r="H10" s="15">
        <v>13503993.34</v>
      </c>
      <c r="I10" s="15">
        <f t="shared" si="0"/>
        <v>10803194.672</v>
      </c>
      <c r="J10" s="16">
        <v>15538841.65</v>
      </c>
      <c r="K10" s="16">
        <v>10729200.189999999</v>
      </c>
      <c r="L10" s="17">
        <f t="shared" si="1"/>
        <v>10803194.672</v>
      </c>
      <c r="M10" s="18">
        <v>2012</v>
      </c>
    </row>
    <row r="11" spans="1:13" ht="26.25" thickBot="1" x14ac:dyDescent="0.3">
      <c r="A11" s="8" t="s">
        <v>13</v>
      </c>
      <c r="B11" s="9">
        <f t="shared" si="2"/>
        <v>8</v>
      </c>
      <c r="C11" s="10" t="s">
        <v>38</v>
      </c>
      <c r="D11" s="11">
        <v>754</v>
      </c>
      <c r="E11" s="12" t="s">
        <v>39</v>
      </c>
      <c r="F11" s="13" t="s">
        <v>40</v>
      </c>
      <c r="G11" s="14" t="s">
        <v>37</v>
      </c>
      <c r="H11" s="15">
        <v>12656202.869999999</v>
      </c>
      <c r="I11" s="15">
        <f t="shared" si="0"/>
        <v>10124962.296</v>
      </c>
      <c r="J11" s="16">
        <v>14563301.91</v>
      </c>
      <c r="K11" s="16">
        <v>10055613.27</v>
      </c>
      <c r="L11" s="17">
        <f t="shared" si="1"/>
        <v>10124962.296</v>
      </c>
      <c r="M11" s="18">
        <v>2012</v>
      </c>
    </row>
    <row r="12" spans="1:13" ht="15.75" thickBot="1" x14ac:dyDescent="0.3">
      <c r="A12" s="8" t="s">
        <v>13</v>
      </c>
      <c r="B12" s="9">
        <f t="shared" si="2"/>
        <v>9</v>
      </c>
      <c r="C12" s="10" t="s">
        <v>41</v>
      </c>
      <c r="D12" s="11">
        <v>564</v>
      </c>
      <c r="E12" s="20" t="s">
        <v>42</v>
      </c>
      <c r="F12" s="13" t="s">
        <v>43</v>
      </c>
      <c r="G12" s="14" t="s">
        <v>44</v>
      </c>
      <c r="H12" s="15">
        <v>13883657.359999999</v>
      </c>
      <c r="I12" s="15">
        <f t="shared" si="0"/>
        <v>11106925.888</v>
      </c>
      <c r="J12" s="16">
        <v>16901843.809999999</v>
      </c>
      <c r="K12" s="16">
        <v>10865470.91</v>
      </c>
      <c r="L12" s="17">
        <f t="shared" si="1"/>
        <v>11106925.888</v>
      </c>
      <c r="M12" s="18">
        <v>2010</v>
      </c>
    </row>
    <row r="13" spans="1:13" ht="26.25" thickBot="1" x14ac:dyDescent="0.3">
      <c r="A13" s="8" t="s">
        <v>13</v>
      </c>
      <c r="B13" s="9">
        <f t="shared" si="2"/>
        <v>10</v>
      </c>
      <c r="C13" s="10" t="s">
        <v>45</v>
      </c>
      <c r="D13" s="11">
        <v>308</v>
      </c>
      <c r="E13" s="12" t="s">
        <v>46</v>
      </c>
      <c r="F13" s="13" t="s">
        <v>47</v>
      </c>
      <c r="G13" s="14" t="s">
        <v>48</v>
      </c>
      <c r="H13" s="15">
        <v>8457484.2899999991</v>
      </c>
      <c r="I13" s="15">
        <f t="shared" si="0"/>
        <v>6765987.432</v>
      </c>
      <c r="J13" s="16">
        <v>13404314.869999999</v>
      </c>
      <c r="K13" s="16">
        <v>6063856.5899999999</v>
      </c>
      <c r="L13" s="17">
        <f t="shared" si="1"/>
        <v>6765987.432</v>
      </c>
      <c r="M13" s="18">
        <v>2009</v>
      </c>
    </row>
    <row r="14" spans="1:13" ht="26.25" thickBot="1" x14ac:dyDescent="0.3">
      <c r="A14" s="8" t="s">
        <v>13</v>
      </c>
      <c r="B14" s="9">
        <f t="shared" si="2"/>
        <v>11</v>
      </c>
      <c r="C14" s="10" t="s">
        <v>49</v>
      </c>
      <c r="D14" s="11">
        <v>301</v>
      </c>
      <c r="E14" s="12" t="s">
        <v>50</v>
      </c>
      <c r="F14" s="13" t="s">
        <v>51</v>
      </c>
      <c r="G14" s="14" t="s">
        <v>52</v>
      </c>
      <c r="H14" s="15">
        <v>10073838.98</v>
      </c>
      <c r="I14" s="15">
        <f t="shared" si="0"/>
        <v>8059071.1840000004</v>
      </c>
      <c r="J14" s="16">
        <v>16592205.23</v>
      </c>
      <c r="K14" s="16">
        <v>7110945.2300000004</v>
      </c>
      <c r="L14" s="17">
        <f t="shared" si="1"/>
        <v>8059071.1840000004</v>
      </c>
      <c r="M14" s="18">
        <v>2009</v>
      </c>
    </row>
    <row r="15" spans="1:13" ht="26.25" thickBot="1" x14ac:dyDescent="0.3">
      <c r="A15" s="8" t="s">
        <v>13</v>
      </c>
      <c r="B15" s="9">
        <f t="shared" si="2"/>
        <v>12</v>
      </c>
      <c r="C15" s="19" t="s">
        <v>53</v>
      </c>
      <c r="D15" s="11">
        <v>166</v>
      </c>
      <c r="E15" s="20" t="s">
        <v>54</v>
      </c>
      <c r="F15" s="13" t="s">
        <v>55</v>
      </c>
      <c r="G15" s="14" t="s">
        <v>56</v>
      </c>
      <c r="H15" s="15">
        <v>4136400.45</v>
      </c>
      <c r="I15" s="15">
        <f t="shared" si="0"/>
        <v>3309120.3600000003</v>
      </c>
      <c r="J15" s="16">
        <v>8474576.2799999993</v>
      </c>
      <c r="K15" s="16">
        <v>2623083.2999999998</v>
      </c>
      <c r="L15" s="17">
        <f t="shared" si="1"/>
        <v>3309120.3600000003</v>
      </c>
      <c r="M15" s="18">
        <v>2008</v>
      </c>
    </row>
    <row r="16" spans="1:13" ht="26.25" thickBot="1" x14ac:dyDescent="0.3">
      <c r="A16" s="21" t="s">
        <v>57</v>
      </c>
      <c r="B16" s="9">
        <f t="shared" si="2"/>
        <v>13</v>
      </c>
      <c r="C16" s="10" t="s">
        <v>58</v>
      </c>
      <c r="D16" s="11" t="s">
        <v>59</v>
      </c>
      <c r="E16" s="20" t="s">
        <v>60</v>
      </c>
      <c r="F16" s="13" t="s">
        <v>61</v>
      </c>
      <c r="G16" s="14" t="s">
        <v>62</v>
      </c>
      <c r="H16" s="15">
        <v>1264251.95</v>
      </c>
      <c r="I16" s="16">
        <v>1011401.56</v>
      </c>
      <c r="J16" s="16">
        <f>H16</f>
        <v>1264251.95</v>
      </c>
      <c r="K16" s="16">
        <v>842834.63</v>
      </c>
      <c r="L16" s="17">
        <f t="shared" si="1"/>
        <v>1011401.56</v>
      </c>
      <c r="M16" s="18">
        <v>2017</v>
      </c>
    </row>
    <row r="17" spans="1:13" ht="51.75" thickBot="1" x14ac:dyDescent="0.3">
      <c r="A17" s="21" t="s">
        <v>57</v>
      </c>
      <c r="B17" s="9">
        <f t="shared" si="2"/>
        <v>14</v>
      </c>
      <c r="C17" s="19" t="s">
        <v>63</v>
      </c>
      <c r="D17" s="11">
        <v>926</v>
      </c>
      <c r="E17" s="20" t="s">
        <v>64</v>
      </c>
      <c r="F17" s="13" t="s">
        <v>65</v>
      </c>
      <c r="G17" s="14" t="s">
        <v>66</v>
      </c>
      <c r="H17" s="22">
        <v>1034941.8810000001</v>
      </c>
      <c r="I17" s="22">
        <f>H17*80%</f>
        <v>827953.50480000011</v>
      </c>
      <c r="J17" s="22">
        <v>669668.36</v>
      </c>
      <c r="K17" s="16">
        <v>0</v>
      </c>
      <c r="L17" s="17">
        <f t="shared" si="1"/>
        <v>827953.50480000011</v>
      </c>
      <c r="M17" s="18">
        <v>2013</v>
      </c>
    </row>
    <row r="18" spans="1:13" ht="26.25" thickBot="1" x14ac:dyDescent="0.3">
      <c r="A18" s="21" t="s">
        <v>57</v>
      </c>
      <c r="B18" s="9">
        <f t="shared" si="2"/>
        <v>15</v>
      </c>
      <c r="C18" s="10" t="s">
        <v>67</v>
      </c>
      <c r="D18" s="11">
        <v>890</v>
      </c>
      <c r="E18" s="12" t="s">
        <v>68</v>
      </c>
      <c r="F18" s="13" t="s">
        <v>69</v>
      </c>
      <c r="G18" s="14" t="s">
        <v>70</v>
      </c>
      <c r="H18" s="22">
        <v>2602098.44</v>
      </c>
      <c r="I18" s="22">
        <f>H18*80%</f>
        <v>2081678.7520000001</v>
      </c>
      <c r="J18" s="22">
        <v>1992231.59</v>
      </c>
      <c r="K18" s="16">
        <v>1666969.27</v>
      </c>
      <c r="L18" s="17">
        <f t="shared" si="1"/>
        <v>2081678.7520000001</v>
      </c>
      <c r="M18" s="18">
        <v>2011</v>
      </c>
    </row>
    <row r="19" spans="1:13" ht="26.25" thickBot="1" x14ac:dyDescent="0.3">
      <c r="A19" s="21" t="s">
        <v>57</v>
      </c>
      <c r="B19" s="9">
        <f t="shared" si="2"/>
        <v>16</v>
      </c>
      <c r="C19" s="10" t="s">
        <v>71</v>
      </c>
      <c r="D19" s="11">
        <v>889</v>
      </c>
      <c r="E19" s="12" t="s">
        <v>72</v>
      </c>
      <c r="F19" s="13" t="s">
        <v>73</v>
      </c>
      <c r="G19" s="14" t="s">
        <v>74</v>
      </c>
      <c r="H19" s="22">
        <v>4725423.6399999997</v>
      </c>
      <c r="I19" s="22">
        <v>3780338.91</v>
      </c>
      <c r="J19" s="22">
        <v>3617902.39</v>
      </c>
      <c r="K19" s="16">
        <v>3027224.39</v>
      </c>
      <c r="L19" s="17">
        <f t="shared" si="1"/>
        <v>3780338.91</v>
      </c>
      <c r="M19" s="18">
        <v>2011</v>
      </c>
    </row>
    <row r="20" spans="1:13" ht="26.25" thickBot="1" x14ac:dyDescent="0.3">
      <c r="A20" s="21" t="s">
        <v>57</v>
      </c>
      <c r="B20" s="9">
        <f t="shared" si="2"/>
        <v>17</v>
      </c>
      <c r="C20" s="19" t="s">
        <v>53</v>
      </c>
      <c r="D20" s="11">
        <v>127</v>
      </c>
      <c r="E20" s="12" t="s">
        <v>75</v>
      </c>
      <c r="F20" s="13" t="s">
        <v>76</v>
      </c>
      <c r="G20" s="14" t="s">
        <v>56</v>
      </c>
      <c r="H20" s="22"/>
      <c r="I20" s="22"/>
      <c r="J20" s="22"/>
      <c r="K20" s="16"/>
      <c r="L20" s="17"/>
      <c r="M20" s="18">
        <v>2006</v>
      </c>
    </row>
    <row r="21" spans="1:13" ht="15.75" x14ac:dyDescent="0.25">
      <c r="A21" s="23"/>
      <c r="B21" s="24" t="s">
        <v>77</v>
      </c>
      <c r="C21" s="24"/>
      <c r="D21" s="24"/>
      <c r="E21" s="24"/>
      <c r="F21" s="24"/>
      <c r="G21" s="25"/>
      <c r="H21" s="26">
        <f>SUM(H4:H20)</f>
        <v>142902587.271</v>
      </c>
      <c r="I21" s="26">
        <f>SUM(I4:I20)</f>
        <v>114322069.81480002</v>
      </c>
      <c r="J21" s="26">
        <f>SUM(J4:J20)</f>
        <v>180014733.97999999</v>
      </c>
      <c r="K21" s="26">
        <f>SUM(K4:K20)</f>
        <v>106621682.42999999</v>
      </c>
      <c r="L21" s="26">
        <f>SUM(L4:L20)</f>
        <v>114322069.81480002</v>
      </c>
      <c r="M21" s="2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2019-05-08T09:26:06Z</dcterms:modified>
</cp:coreProperties>
</file>