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440" windowHeight="13410" firstSheet="1" activeTab="1"/>
  </bookViews>
  <sheets>
    <sheet name="Лист1" sheetId="1" state="hidden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E9" i="2" l="1"/>
  <c r="G8" i="2" l="1"/>
  <c r="F8" i="2" s="1"/>
  <c r="F10" i="2" s="1"/>
  <c r="F9" i="2"/>
  <c r="C9" i="2" s="1"/>
  <c r="E8" i="2" l="1"/>
  <c r="E10" i="2" l="1"/>
  <c r="D8" i="2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&lt;подпись 240 значение&gt;</t>
        </r>
      </text>
    </comment>
    <comment ref="A1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7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7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7" author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3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<sst xmlns="http://schemas.openxmlformats.org/spreadsheetml/2006/main" count="66" uniqueCount="61">
  <si>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</si>
  <si>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</si>
  <si>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</si>
  <si>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</si>
  <si>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</si>
  <si>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</si>
  <si>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</si>
  <si>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</si>
  <si>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</si>
  <si>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Итого по расчету: 236 000,00 руб.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</si>
  <si>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</si>
  <si>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</si>
  <si>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Новый Раздел</t>
  </si>
  <si>
    <t xml:space="preserve">Пешеходный переход (технологическая эстакада) шириной до 3 м над железнодорожным или автодорожным проездом, из типовых конструкций пролетных строений и опор, размер наибольшего пролета до 42 м, полной длиной: свыше 25 до 600 м, 34(м) </t>
  </si>
  <si>
    <t xml:space="preserve">СБЦП "Искусственные сооружения (2015)" табл.1 п.4.2-1
(СБЦП16-1-4.2-1) </t>
  </si>
  <si>
    <t>67100+660*34
A+B*X</t>
  </si>
  <si>
    <t>89 540,00</t>
  </si>
  <si>
    <t>Пояснительная записка (общие вопросы проектирования);</t>
  </si>
  <si>
    <t xml:space="preserve"> 12%;</t>
  </si>
  <si>
    <t xml:space="preserve">10 740,00 </t>
  </si>
  <si>
    <t>Конструктивные решения. Искусственные сооружения: опоры;</t>
  </si>
  <si>
    <t xml:space="preserve"> 66%;</t>
  </si>
  <si>
    <t xml:space="preserve">59 100,00 </t>
  </si>
  <si>
    <t>Конструктивные решения. Искусственные сооружения: проелтные строения;</t>
  </si>
  <si>
    <t>Проект организации строительства;</t>
  </si>
  <si>
    <t xml:space="preserve"> </t>
  </si>
  <si>
    <t>Смета на строительство;</t>
  </si>
  <si>
    <t xml:space="preserve"> 6%;</t>
  </si>
  <si>
    <t xml:space="preserve">5 370,00 </t>
  </si>
  <si>
    <t>Иная документация (архитектурные решения);</t>
  </si>
  <si>
    <t xml:space="preserve"> 4%;</t>
  </si>
  <si>
    <t xml:space="preserve">3 580,00 </t>
  </si>
  <si>
    <t>Итого "Коэфф. относительной стоимости"</t>
  </si>
  <si>
    <t>Котн=100%</t>
  </si>
  <si>
    <t>Итого по разделу 1 Новый Раздел</t>
  </si>
  <si>
    <t>342 940,00</t>
  </si>
  <si>
    <t>Итоги по смете:</t>
  </si>
  <si>
    <t xml:space="preserve">   Итого Поз. 1</t>
  </si>
  <si>
    <t xml:space="preserve">   Всего c учетом "Индекс на 1 кв.2018г. на проектные работы  к уровню цен 01.01.2001 согласно Минстроя России от 04.04.2018 4 №1306-ХМ/09 3,8300"</t>
  </si>
  <si>
    <t xml:space="preserve">   Договорной коэффициент 0,5832</t>
  </si>
  <si>
    <t>-142 940,00</t>
  </si>
  <si>
    <t xml:space="preserve">   Итого с учетом доп. работ и затрат</t>
  </si>
  <si>
    <t>200 000,00</t>
  </si>
  <si>
    <t xml:space="preserve">   НДС 18%</t>
  </si>
  <si>
    <t>36 000,00</t>
  </si>
  <si>
    <t xml:space="preserve">   ВСЕГО по смете</t>
  </si>
  <si>
    <t>236 000,00</t>
  </si>
  <si>
    <t>Приложение №3</t>
  </si>
  <si>
    <t>по объекту: «Спортивно-туристический комплекс «Горная карусель», 
«Велосипедный мост некапитального характера в районе станции канатной дороги на отм. +960м»</t>
  </si>
  <si>
    <t>Наименование организации заказчика:  НАО "Красная поляна"</t>
  </si>
  <si>
    <t>Итого:</t>
  </si>
  <si>
    <t>Веломост. Проектные работы</t>
  </si>
  <si>
    <t>по смете</t>
  </si>
  <si>
    <t>К</t>
  </si>
  <si>
    <t>с понижающим коэффициентом</t>
  </si>
  <si>
    <t>НДС 18%</t>
  </si>
  <si>
    <t>итого с НДС</t>
  </si>
  <si>
    <t>СВОДКА ЗАТРАТ</t>
  </si>
  <si>
    <t>№ п/п</t>
  </si>
  <si>
    <t>Наименование</t>
  </si>
  <si>
    <t>проектно-изыскательских работ по объекту: «Спортивно-туристический комплекс «Горная карусель», «Велосипедный мост некапитального характера в районе станции канатной дороги на отм. +960м»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</si>
</sst>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8" x14ac:knownFonts="1">
    <font>
      <sz val="11"/>
      <color theme="1"/>
      <name val="Times New Roman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i/>
      <sz val="9"/>
      <name val="Times New Roman"/>
      <family val="1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2"/>
      <color theme="1"/>
      <name val="Times New Roman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6" fillId="0" borderId="0" applyFont="0" applyFill="0" applyBorder="0" applyAlignment="0" applyProtection="0"/>
  </cellStyleXfs>
  <cellXfs count="66">
    <xf numFmtId="0" fontId="0" fillId="0" borderId="0" xfId="0"/>
    <xf numFmtId="0" fontId="6" fillId="0" borderId="0" xfId="0" applyFont="1"/>
    <xf numFmtId="0" fontId="6" fillId="0" borderId="2" xfId="0" applyFont="1" applyBorder="1"/>
    <xf numFmtId="0" fontId="7" fillId="0" borderId="0" xfId="0" applyFont="1" applyAlignment="1">
      <alignment vertical="top"/>
    </xf>
    <xf numFmtId="0" fontId="6" fillId="0" borderId="0" xfId="0" applyFont="1" applyBorder="1"/>
    <xf numFmtId="0" fontId="10" fillId="0" borderId="0" xfId="4" applyFont="1" applyBorder="1" applyAlignment="1">
      <alignment wrapText="1"/>
    </xf>
    <xf numFmtId="0" fontId="10" fillId="0" borderId="0" xfId="0" applyFont="1" applyAlignment="1">
      <alignment horizontal="right"/>
    </xf>
    <xf numFmtId="0" fontId="10" fillId="0" borderId="2" xfId="4" applyFont="1" applyBorder="1" applyAlignment="1">
      <alignment vertical="top" wrapText="1"/>
    </xf>
    <xf numFmtId="0" fontId="10" fillId="0" borderId="0" xfId="4" applyFont="1" applyBorder="1" applyAlignment="1">
      <alignment horizontal="left" vertical="top" wrapText="1"/>
    </xf>
    <xf numFmtId="0" fontId="10" fillId="0" borderId="0" xfId="0" applyFont="1" applyAlignment="1"/>
    <xf numFmtId="0" fontId="10" fillId="0" borderId="0" xfId="0" applyFont="1"/>
    <xf numFmtId="0" fontId="12" fillId="0" borderId="0" xfId="4" applyFont="1" applyAlignment="1">
      <alignment horizontal="left"/>
    </xf>
    <xf numFmtId="0" fontId="10" fillId="0" borderId="0" xfId="4" applyFont="1" applyBorder="1">
      <alignment horizontal="center"/>
    </xf>
    <xf numFmtId="0" fontId="10" fillId="0" borderId="0" xfId="4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0" fillId="0" borderId="5" xfId="3" applyFont="1" applyBorder="1">
      <alignment horizontal="center" wrapText="1"/>
    </xf>
    <xf numFmtId="0" fontId="10" fillId="0" borderId="6" xfId="3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5" fillId="0" borderId="1" xfId="5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0" fillId="0" borderId="0" xfId="5" applyFont="1">
      <alignment horizontal="left"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/>
    <xf numFmtId="0" fontId="10" fillId="0" borderId="2" xfId="0" applyFont="1" applyBorder="1" applyAlignment="1"/>
    <xf numFmtId="0" fontId="10" fillId="0" borderId="2" xfId="0" applyFont="1" applyBorder="1" applyAlignment="1">
      <alignment horizontal="left" indent="1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0" fillId="0" borderId="0" xfId="0" applyNumberFormat="1"/>
    <xf numFmtId="0" fontId="0" fillId="0" borderId="0" xfId="0" applyBorder="1"/>
    <xf numFmtId="0" fontId="17" fillId="0" borderId="0" xfId="0" applyFont="1" applyBorder="1" applyAlignment="1"/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43" fontId="0" fillId="0" borderId="1" xfId="6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43" fontId="8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0" fillId="0" borderId="0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0" fontId="11" fillId="0" borderId="0" xfId="4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0" fillId="0" borderId="2" xfId="4" applyFont="1" applyBorder="1" applyAlignment="1">
      <alignment horizontal="left" vertical="top" wrapText="1"/>
    </xf>
    <xf numFmtId="0" fontId="12" fillId="0" borderId="0" xfId="4" applyFont="1" applyAlignment="1">
      <alignment horizontal="center"/>
    </xf>
    <xf numFmtId="0" fontId="12" fillId="0" borderId="2" xfId="4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wrapText="1"/>
    </xf>
  </cellXfs>
  <cellStyles count="7">
    <cellStyle name="Итоги" xfId="1"/>
    <cellStyle name="ЛокСмета" xfId="2"/>
    <cellStyle name="Обычный" xfId="0" builtinId="0"/>
    <cellStyle name="ПИР" xfId="3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showGridLines="0" view="pageBreakPreview" zoomScale="60" zoomScaleNormal="115" workbookViewId="0">
      <selection activeCell="B32" sqref="B32:D32"/>
    </sheetView>
  </sheetViews>
  <sheetFormatPr defaultColWidth="8.85546875" defaultRowHeight="12.75" outlineLevelRow="1" x14ac:dyDescent="0.2"/>
  <cols>
    <col min="1" max="1" width="8.85546875" style="1" customWidth="1"/>
    <col min="2" max="2" width="41.42578125" style="1" customWidth="1"/>
    <col min="3" max="3" width="66.42578125" style="1" customWidth="1"/>
    <col min="4" max="4" width="30.140625" style="1" customWidth="1"/>
    <col min="5" max="5" width="25" style="1" customWidth="1"/>
    <col min="6" max="9" width="8.85546875" style="1"/>
    <col min="10" max="10" width="16" style="1" customWidth="1"/>
    <col min="11" max="16384" width="8.85546875" style="1"/>
  </cols>
  <sheetData>
    <row r="1" spans="1:5" x14ac:dyDescent="0.2">
      <c r="A1" s="5"/>
      <c r="B1" s="5"/>
      <c r="C1" s="5"/>
      <c r="D1" s="6" t="s">
        <v>0</v>
      </c>
    </row>
    <row r="2" spans="1:5" ht="14.45" customHeight="1" x14ac:dyDescent="0.2">
      <c r="A2" s="56" t="s">
        <v>47</v>
      </c>
      <c r="B2" s="56"/>
      <c r="C2" s="7"/>
      <c r="D2" s="7"/>
      <c r="E2" s="2"/>
    </row>
    <row r="3" spans="1:5" ht="18" customHeight="1" x14ac:dyDescent="0.2">
      <c r="A3" s="8"/>
      <c r="B3" s="8"/>
      <c r="C3" s="57" t="s">
        <v>4</v>
      </c>
      <c r="D3" s="57"/>
      <c r="E3" s="58"/>
    </row>
    <row r="4" spans="1:5" ht="24.6" customHeight="1" x14ac:dyDescent="0.2">
      <c r="A4" s="62" t="s">
        <v>8</v>
      </c>
      <c r="B4" s="62"/>
      <c r="C4" s="62"/>
      <c r="D4" s="62"/>
      <c r="E4" s="62"/>
    </row>
    <row r="5" spans="1:5" ht="20.45" customHeight="1" x14ac:dyDescent="0.2">
      <c r="A5" s="59" t="s">
        <v>1</v>
      </c>
      <c r="B5" s="59"/>
      <c r="C5" s="59"/>
      <c r="D5" s="59"/>
      <c r="E5" s="9"/>
    </row>
    <row r="6" spans="1:5" ht="5.45" customHeight="1" x14ac:dyDescent="0.2">
      <c r="A6" s="10"/>
      <c r="B6" s="10"/>
      <c r="C6" s="10"/>
      <c r="D6" s="10"/>
      <c r="E6" s="10"/>
    </row>
    <row r="7" spans="1:5" ht="38.25" customHeight="1" x14ac:dyDescent="0.2">
      <c r="A7" s="63" t="s">
        <v>48</v>
      </c>
      <c r="B7" s="63"/>
      <c r="C7" s="63"/>
      <c r="D7" s="63"/>
      <c r="E7" s="63"/>
    </row>
    <row r="8" spans="1:5" ht="19.149999999999999" customHeight="1" x14ac:dyDescent="0.2">
      <c r="A8" s="60" t="s">
        <v>5</v>
      </c>
      <c r="B8" s="60"/>
      <c r="C8" s="60"/>
      <c r="D8" s="60"/>
      <c r="E8" s="3"/>
    </row>
    <row r="9" spans="1:5" x14ac:dyDescent="0.2">
      <c r="A9" s="10"/>
      <c r="B9" s="10"/>
      <c r="C9" s="10"/>
      <c r="D9" s="10"/>
      <c r="E9" s="10"/>
    </row>
    <row r="10" spans="1:5" ht="17.45" customHeight="1" x14ac:dyDescent="0.2">
      <c r="A10" s="28" t="s">
        <v>6</v>
      </c>
      <c r="B10" s="29"/>
      <c r="C10" s="29"/>
      <c r="D10" s="29"/>
      <c r="E10" s="29"/>
    </row>
    <row r="11" spans="1:5" ht="16.5" hidden="1" customHeight="1" x14ac:dyDescent="0.2">
      <c r="A11" s="4"/>
      <c r="B11" s="61"/>
      <c r="C11" s="61"/>
      <c r="D11" s="61"/>
      <c r="E11" s="61"/>
    </row>
    <row r="12" spans="1:5" ht="25.15" customHeight="1" x14ac:dyDescent="0.2">
      <c r="A12" s="30" t="s">
        <v>49</v>
      </c>
      <c r="B12" s="29"/>
      <c r="C12" s="31"/>
      <c r="D12" s="31"/>
      <c r="E12" s="31"/>
    </row>
    <row r="13" spans="1:5" ht="9.75" customHeight="1" x14ac:dyDescent="0.2">
      <c r="B13" s="8"/>
      <c r="C13" s="8"/>
      <c r="D13" s="8"/>
      <c r="E13" s="8"/>
    </row>
    <row r="14" spans="1:5" ht="15" customHeight="1" outlineLevel="1" x14ac:dyDescent="0.2">
      <c r="A14" s="11" t="s">
        <v>9</v>
      </c>
      <c r="B14" s="8"/>
      <c r="C14" s="8"/>
      <c r="D14" s="8"/>
      <c r="E14" s="8"/>
    </row>
    <row r="15" spans="1:5" x14ac:dyDescent="0.2">
      <c r="A15" s="10"/>
      <c r="B15" s="10"/>
      <c r="C15" s="12"/>
      <c r="D15" s="12"/>
      <c r="E15" s="13"/>
    </row>
    <row r="16" spans="1:5" ht="50.25" customHeight="1" x14ac:dyDescent="0.2">
      <c r="A16" s="14" t="s">
        <v>2</v>
      </c>
      <c r="B16" s="15" t="s">
        <v>3</v>
      </c>
      <c r="C16" s="15" t="s">
        <v>7</v>
      </c>
      <c r="D16" s="16" t="s">
        <v>10</v>
      </c>
      <c r="E16" s="16" t="s">
        <v>11</v>
      </c>
    </row>
    <row r="17" spans="1:5" x14ac:dyDescent="0.2">
      <c r="A17" s="17">
        <v>1</v>
      </c>
      <c r="B17" s="18">
        <v>2</v>
      </c>
      <c r="C17" s="18">
        <v>3</v>
      </c>
      <c r="D17" s="17">
        <v>4</v>
      </c>
      <c r="E17" s="17">
        <v>5</v>
      </c>
    </row>
    <row r="18" spans="1:5" ht="21" customHeight="1" x14ac:dyDescent="0.2">
      <c r="A18" s="53" t="s">
        <v>12</v>
      </c>
      <c r="B18" s="54"/>
      <c r="C18" s="54"/>
      <c r="D18" s="54"/>
      <c r="E18" s="54"/>
    </row>
    <row r="19" spans="1:5" ht="33" customHeight="1" x14ac:dyDescent="0.2">
      <c r="A19" s="32">
        <v>1</v>
      </c>
      <c r="B19" s="51" t="s">
        <v>13</v>
      </c>
      <c r="C19" s="20" t="s">
        <v>14</v>
      </c>
      <c r="D19" s="21" t="s">
        <v>15</v>
      </c>
      <c r="E19" s="22" t="s">
        <v>16</v>
      </c>
    </row>
    <row r="20" spans="1:5" outlineLevel="1" x14ac:dyDescent="0.2">
      <c r="A20" s="33"/>
      <c r="B20" s="52"/>
      <c r="C20" s="23" t="s">
        <v>17</v>
      </c>
      <c r="D20" s="24" t="s">
        <v>18</v>
      </c>
      <c r="E20" s="25" t="s">
        <v>19</v>
      </c>
    </row>
    <row r="21" spans="1:5" outlineLevel="1" x14ac:dyDescent="0.2">
      <c r="A21" s="33"/>
      <c r="B21" s="52"/>
      <c r="C21" s="23" t="s">
        <v>20</v>
      </c>
      <c r="D21" s="24" t="s">
        <v>21</v>
      </c>
      <c r="E21" s="25" t="s">
        <v>22</v>
      </c>
    </row>
    <row r="22" spans="1:5" outlineLevel="1" x14ac:dyDescent="0.2">
      <c r="A22" s="33"/>
      <c r="B22" s="52"/>
      <c r="C22" s="23" t="s">
        <v>23</v>
      </c>
      <c r="D22" s="24" t="s">
        <v>18</v>
      </c>
      <c r="E22" s="25" t="s">
        <v>19</v>
      </c>
    </row>
    <row r="23" spans="1:5" outlineLevel="1" x14ac:dyDescent="0.2">
      <c r="A23" s="33"/>
      <c r="B23" s="52"/>
      <c r="C23" s="23" t="s">
        <v>24</v>
      </c>
      <c r="D23" s="24" t="s">
        <v>25</v>
      </c>
      <c r="E23" s="25" t="s">
        <v>25</v>
      </c>
    </row>
    <row r="24" spans="1:5" outlineLevel="1" x14ac:dyDescent="0.2">
      <c r="A24" s="33"/>
      <c r="B24" s="52"/>
      <c r="C24" s="23" t="s">
        <v>26</v>
      </c>
      <c r="D24" s="24" t="s">
        <v>27</v>
      </c>
      <c r="E24" s="25" t="s">
        <v>28</v>
      </c>
    </row>
    <row r="25" spans="1:5" outlineLevel="1" x14ac:dyDescent="0.2">
      <c r="A25" s="33"/>
      <c r="B25" s="52"/>
      <c r="C25" s="23" t="s">
        <v>29</v>
      </c>
      <c r="D25" s="24" t="s">
        <v>30</v>
      </c>
      <c r="E25" s="25" t="s">
        <v>31</v>
      </c>
    </row>
    <row r="26" spans="1:5" outlineLevel="1" x14ac:dyDescent="0.2">
      <c r="A26" s="33"/>
      <c r="B26" s="52"/>
      <c r="C26" s="23" t="s">
        <v>32</v>
      </c>
      <c r="D26" s="24" t="s">
        <v>33</v>
      </c>
      <c r="E26" s="25"/>
    </row>
    <row r="27" spans="1:5" ht="14.25" x14ac:dyDescent="0.2">
      <c r="A27" s="19"/>
      <c r="B27" s="49" t="s">
        <v>34</v>
      </c>
      <c r="C27" s="50"/>
      <c r="D27" s="50"/>
      <c r="E27" s="26" t="s">
        <v>35</v>
      </c>
    </row>
    <row r="28" spans="1:5" ht="14.25" x14ac:dyDescent="0.2">
      <c r="A28" s="19"/>
      <c r="B28" s="49" t="s">
        <v>36</v>
      </c>
      <c r="C28" s="50"/>
      <c r="D28" s="50"/>
      <c r="E28" s="26"/>
    </row>
    <row r="29" spans="1:5" ht="15" x14ac:dyDescent="0.2">
      <c r="A29" s="19"/>
      <c r="B29" s="51" t="s">
        <v>37</v>
      </c>
      <c r="C29" s="55"/>
      <c r="D29" s="55"/>
      <c r="E29" s="22" t="s">
        <v>16</v>
      </c>
    </row>
    <row r="30" spans="1:5" ht="18" customHeight="1" x14ac:dyDescent="0.2">
      <c r="A30" s="19"/>
      <c r="B30" s="51" t="s">
        <v>38</v>
      </c>
      <c r="C30" s="55"/>
      <c r="D30" s="55"/>
      <c r="E30" s="22" t="s">
        <v>35</v>
      </c>
    </row>
    <row r="31" spans="1:5" ht="15" x14ac:dyDescent="0.2">
      <c r="A31" s="19"/>
      <c r="B31" s="51" t="s">
        <v>39</v>
      </c>
      <c r="C31" s="55"/>
      <c r="D31" s="55"/>
      <c r="E31" s="22" t="s">
        <v>40</v>
      </c>
    </row>
    <row r="32" spans="1:5" ht="15" x14ac:dyDescent="0.2">
      <c r="A32" s="19"/>
      <c r="B32" s="51" t="s">
        <v>41</v>
      </c>
      <c r="C32" s="55"/>
      <c r="D32" s="55"/>
      <c r="E32" s="22" t="s">
        <v>42</v>
      </c>
    </row>
    <row r="33" spans="1:5" ht="15" x14ac:dyDescent="0.2">
      <c r="A33" s="19"/>
      <c r="B33" s="51" t="s">
        <v>43</v>
      </c>
      <c r="C33" s="55"/>
      <c r="D33" s="55"/>
      <c r="E33" s="22" t="s">
        <v>44</v>
      </c>
    </row>
    <row r="34" spans="1:5" ht="14.25" x14ac:dyDescent="0.2">
      <c r="A34" s="19"/>
      <c r="B34" s="49" t="s">
        <v>45</v>
      </c>
      <c r="C34" s="50"/>
      <c r="D34" s="50"/>
      <c r="E34" s="26" t="s">
        <v>46</v>
      </c>
    </row>
    <row r="35" spans="1:5" ht="18" customHeight="1" x14ac:dyDescent="0.2"/>
    <row r="36" spans="1:5" x14ac:dyDescent="0.2">
      <c r="A36" s="27"/>
    </row>
  </sheetData>
  <mergeCells count="17">
    <mergeCell ref="A2:B2"/>
    <mergeCell ref="C3:E3"/>
    <mergeCell ref="A5:D5"/>
    <mergeCell ref="B32:D32"/>
    <mergeCell ref="B33:D33"/>
    <mergeCell ref="A8:D8"/>
    <mergeCell ref="B11:E11"/>
    <mergeCell ref="A4:E4"/>
    <mergeCell ref="A7:E7"/>
    <mergeCell ref="B34:D34"/>
    <mergeCell ref="B19:B26"/>
    <mergeCell ref="A18:E18"/>
    <mergeCell ref="B27:D27"/>
    <mergeCell ref="B28:D28"/>
    <mergeCell ref="B29:D29"/>
    <mergeCell ref="B30:D30"/>
    <mergeCell ref="B31:D31"/>
  </mergeCells>
  <printOptions horizontalCentered="1" verticalCentered="1"/>
  <pageMargins left="1.1811023622047245" right="0.98425196850393704" top="0.98425196850393704" bottom="0.98425196850393704" header="0.51181102362204722" footer="0.51181102362204722"/>
  <pageSetup paperSize="9" scale="72" orientation="landscape" r:id="rId1"/>
  <headerFooter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workbookViewId="0">
      <selection activeCell="B17" sqref="B17"/>
    </sheetView>
  </sheetViews>
  <sheetFormatPr defaultRowHeight="15" x14ac:dyDescent="0.25"/>
  <cols>
    <col min="1" max="1" width="6.85546875" customWidth="1"/>
    <col min="2" max="2" width="34.7109375" customWidth="1"/>
    <col min="3" max="3" width="17" customWidth="1"/>
    <col min="4" max="4" width="13.85546875" customWidth="1"/>
    <col min="5" max="5" width="15.85546875" customWidth="1"/>
    <col min="6" max="6" width="13.85546875" customWidth="1"/>
    <col min="7" max="7" width="14.5703125" customWidth="1"/>
    <col min="8" max="9" width="9.140625" style="35"/>
  </cols>
  <sheetData>
    <row r="2" spans="1:9" ht="23.25" customHeight="1" x14ac:dyDescent="0.25"/>
    <row r="3" spans="1:9" ht="15.75" x14ac:dyDescent="0.25">
      <c r="A3" s="64" t="s">
        <v>57</v>
      </c>
      <c r="B3" s="64"/>
      <c r="C3" s="64"/>
      <c r="D3" s="64"/>
      <c r="E3" s="64"/>
      <c r="F3" s="64"/>
      <c r="G3" s="64"/>
      <c r="H3" s="36"/>
      <c r="I3" s="36"/>
    </row>
    <row r="4" spans="1:9" ht="7.5" customHeight="1" x14ac:dyDescent="0.25"/>
    <row r="5" spans="1:9" ht="33.75" customHeight="1" x14ac:dyDescent="0.25">
      <c r="A5" s="65" t="s">
        <v>60</v>
      </c>
      <c r="B5" s="65"/>
      <c r="C5" s="65"/>
      <c r="D5" s="65"/>
      <c r="E5" s="65"/>
      <c r="F5" s="65"/>
      <c r="G5" s="65"/>
      <c r="H5" s="37"/>
      <c r="I5" s="37"/>
    </row>
    <row r="6" spans="1:9" ht="34.5" customHeight="1" x14ac:dyDescent="0.25"/>
    <row r="7" spans="1:9" s="40" customFormat="1" ht="51" customHeight="1" x14ac:dyDescent="0.25">
      <c r="A7" s="44" t="s">
        <v>58</v>
      </c>
      <c r="B7" s="44" t="s">
        <v>59</v>
      </c>
      <c r="C7" s="44" t="s">
        <v>52</v>
      </c>
      <c r="D7" s="44" t="s">
        <v>53</v>
      </c>
      <c r="E7" s="45" t="s">
        <v>54</v>
      </c>
      <c r="F7" s="46" t="s">
        <v>55</v>
      </c>
      <c r="G7" s="46" t="s">
        <v>56</v>
      </c>
      <c r="H7" s="39"/>
      <c r="I7" s="39"/>
    </row>
    <row r="8" spans="1:9" s="40" customFormat="1" ht="24.95" customHeight="1" x14ac:dyDescent="0.25">
      <c r="A8" s="38">
        <v>1</v>
      </c>
      <c r="B8" s="38" t="s">
        <v>51</v>
      </c>
      <c r="C8" s="41">
        <v>305256.13</v>
      </c>
      <c r="D8" s="38">
        <f>E8/C8</f>
        <v>0.65241127180640079</v>
      </c>
      <c r="E8" s="41">
        <f>ROUND(G8-F8,2)</f>
        <v>199152.54</v>
      </c>
      <c r="F8" s="41">
        <f>ROUND(G8/118*18,2)</f>
        <v>35847.46</v>
      </c>
      <c r="G8" s="42">
        <f>G10-G9</f>
        <v>235000</v>
      </c>
      <c r="H8" s="39"/>
      <c r="I8" s="39"/>
    </row>
    <row r="9" spans="1:9" s="40" customFormat="1" ht="24.95" customHeight="1" x14ac:dyDescent="0.25">
      <c r="A9" s="38">
        <v>2</v>
      </c>
      <c r="B9" s="38"/>
      <c r="C9" s="41">
        <f>ROUND(G9-F9,2)</f>
        <v>847.46</v>
      </c>
      <c r="D9" s="38">
        <v>1</v>
      </c>
      <c r="E9" s="47">
        <f>C9*D9</f>
        <v>847.46</v>
      </c>
      <c r="F9" s="41">
        <f>ROUND(G9/118*18,2)</f>
        <v>152.54</v>
      </c>
      <c r="G9" s="42">
        <v>1000</v>
      </c>
      <c r="H9" s="39"/>
      <c r="I9" s="39"/>
    </row>
    <row r="10" spans="1:9" s="40" customFormat="1" ht="24.95" customHeight="1" x14ac:dyDescent="0.25">
      <c r="A10" s="38"/>
      <c r="B10" s="43" t="s">
        <v>50</v>
      </c>
      <c r="C10" s="38"/>
      <c r="D10" s="38"/>
      <c r="E10" s="48">
        <f>E8+C9</f>
        <v>200000</v>
      </c>
      <c r="F10" s="48">
        <f>F8+F9</f>
        <v>36000</v>
      </c>
      <c r="G10" s="48">
        <v>236000</v>
      </c>
      <c r="H10" s="39"/>
      <c r="I10" s="39"/>
    </row>
    <row r="12" spans="1:9" x14ac:dyDescent="0.25">
      <c r="D12" s="34"/>
    </row>
  </sheetData>
  <mergeCells count="2">
    <mergeCell ref="A3:G3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M.Golubkov</cp:lastModifiedBy>
  <cp:lastPrinted>2018-04-25T09:39:44Z</cp:lastPrinted>
  <dcterms:created xsi:type="dcterms:W3CDTF">2014-05-08T09:51:02Z</dcterms:created>
  <dcterms:modified xsi:type="dcterms:W3CDTF">2018-05-15T08:50:06Z</dcterms:modified>
</cp:coreProperties>
</file>